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wer Armor Sets" sheetId="1" state="visible" r:id="rId2"/>
    <sheet name="Leveled Power Increase - Raider" sheetId="2" state="visible" r:id="rId3"/>
    <sheet name="Leveled Power Increase - Gunner" sheetId="3" state="visible" r:id="rId4"/>
    <sheet name="Leveled Power Increase - Instit" sheetId="4" state="visible" r:id="rId5"/>
    <sheet name="Leveled Power Increase - BoS" sheetId="5" state="visible" r:id="rId6"/>
    <sheet name="Global Leveled Power Increas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T3" authorId="0">
      <text>
        <r>
          <rPr>
            <sz val="10"/>
            <rFont val="Arial"/>
            <family val="2"/>
          </rPr>
          <t xml:space="preserve">This changes drastically if Raider Overhaul is installed, becoming much stronger</t>
        </r>
      </text>
    </comment>
  </commentList>
</comments>
</file>

<file path=xl/sharedStrings.xml><?xml version="1.0" encoding="utf-8"?>
<sst xmlns="http://schemas.openxmlformats.org/spreadsheetml/2006/main" count="256" uniqueCount="120">
  <si>
    <t xml:space="preserve">Power Armor Set</t>
  </si>
  <si>
    <t xml:space="preserve">Torso</t>
  </si>
  <si>
    <t xml:space="preserve">Helm</t>
  </si>
  <si>
    <t xml:space="preserve">Legs</t>
  </si>
  <si>
    <t xml:space="preserve">Arms</t>
  </si>
  <si>
    <t xml:space="preserve">Base Armor Total</t>
  </si>
  <si>
    <t xml:space="preserve">Base Combined Total</t>
  </si>
  <si>
    <t xml:space="preserve">Torso Lining F</t>
  </si>
  <si>
    <t xml:space="preserve">Helm Lining F</t>
  </si>
  <si>
    <t xml:space="preserve">Legs Lining F</t>
  </si>
  <si>
    <t xml:space="preserve">Arms Lining F</t>
  </si>
  <si>
    <t xml:space="preserve">Highest Armor Total for an Enemy</t>
  </si>
  <si>
    <t xml:space="preserve">Highest Combined Total for an Enemy</t>
  </si>
  <si>
    <t xml:space="preserve">Additional Upgrades</t>
  </si>
  <si>
    <t xml:space="preserve">Highest Combined Total for a Player</t>
  </si>
  <si>
    <t xml:space="preserve">Level Highest Player Total Can Be Crafted</t>
  </si>
  <si>
    <t xml:space="preserve">Perks Required for Highest Player Total</t>
  </si>
  <si>
    <t xml:space="preserve">Level Partial Sets Are Available</t>
  </si>
  <si>
    <t xml:space="preserve">Level Full Sets Are Available</t>
  </si>
  <si>
    <t xml:space="preserve">Level Available at Vendors</t>
  </si>
  <si>
    <t xml:space="preserve">Level First Available on Enemies</t>
  </si>
  <si>
    <t xml:space="preserve">Level First Available as Legendary</t>
  </si>
  <si>
    <t xml:space="preserve">Notes</t>
  </si>
  <si>
    <t xml:space="preserve">Armor</t>
  </si>
  <si>
    <t xml:space="preserve">E.Def.</t>
  </si>
  <si>
    <t xml:space="preserve">Raider</t>
  </si>
  <si>
    <t xml:space="preserve">Armorer 4 + Science 1</t>
  </si>
  <si>
    <t xml:space="preserve">Much higher stats are available with Raider Overhaul</t>
  </si>
  <si>
    <t xml:space="preserve">Excavator</t>
  </si>
  <si>
    <t xml:space="preserve">Legion Power Armor</t>
  </si>
  <si>
    <t xml:space="preserve">Minutemen Power Armor (Tumba)</t>
  </si>
  <si>
    <t xml:space="preserve">T-45</t>
  </si>
  <si>
    <t xml:space="preserve">Cagebreaker Power Armor (Light)</t>
  </si>
  <si>
    <t xml:space="preserve">Cagebreaker Power Armor</t>
  </si>
  <si>
    <t xml:space="preserve">Cagebreaker Power Armor (Heavy)</t>
  </si>
  <si>
    <t xml:space="preserve">Hellcat</t>
  </si>
  <si>
    <t xml:space="preserve">Each piece offers a 2% ballistic damage reduction; High radiation defenses</t>
  </si>
  <si>
    <t xml:space="preserve">X-02</t>
  </si>
  <si>
    <t xml:space="preserve">Armorer 4 + Science 4 + Nuclear Physicist 3</t>
  </si>
  <si>
    <t xml:space="preserve">Institute</t>
  </si>
  <si>
    <t xml:space="preserve">Quest locked</t>
  </si>
  <si>
    <t xml:space="preserve">T-51</t>
  </si>
  <si>
    <t xml:space="preserve">T-51c</t>
  </si>
  <si>
    <t xml:space="preserve">BoS Power Armor (Tumba)</t>
  </si>
  <si>
    <t xml:space="preserve">Red Shift Power Armor</t>
  </si>
  <si>
    <t xml:space="preserve">SE-01</t>
  </si>
  <si>
    <t xml:space="preserve">Higher tier because of the very high physical defense</t>
  </si>
  <si>
    <t xml:space="preserve">Quantum T-47R</t>
  </si>
  <si>
    <t xml:space="preserve">T-47R</t>
  </si>
  <si>
    <t xml:space="preserve">Bobcat Power Armor (Gunner)</t>
  </si>
  <si>
    <t xml:space="preserve">Captain Cosmos</t>
  </si>
  <si>
    <t xml:space="preserve">Combat Power Armor</t>
  </si>
  <si>
    <t xml:space="preserve">Construction Power Armor</t>
  </si>
  <si>
    <t xml:space="preserve">Lynx Power Armor (Gunner)</t>
  </si>
  <si>
    <t xml:space="preserve">T-53 (Fens Sherriff’s Department)</t>
  </si>
  <si>
    <t xml:space="preserve">T-60</t>
  </si>
  <si>
    <t xml:space="preserve">A full set is available when joining the BoS</t>
  </si>
  <si>
    <t xml:space="preserve">X-03</t>
  </si>
  <si>
    <t xml:space="preserve">Has fire resistance as well, but base game weapons don’t use that damage type</t>
  </si>
  <si>
    <t xml:space="preserve">Submersible Power Armor</t>
  </si>
  <si>
    <t xml:space="preserve">Porshet-5 Power Armor</t>
  </si>
  <si>
    <t xml:space="preserve">Horse</t>
  </si>
  <si>
    <t xml:space="preserve">Midwest Evolution</t>
  </si>
  <si>
    <t xml:space="preserve">Vault-Tec</t>
  </si>
  <si>
    <t xml:space="preserve">Legendaries available at vendor only</t>
  </si>
  <si>
    <t xml:space="preserve">Diving Power Armor</t>
  </si>
  <si>
    <t xml:space="preserve">Enclave Power Armor</t>
  </si>
  <si>
    <t xml:space="preserve">Equalizer Power Armor</t>
  </si>
  <si>
    <t xml:space="preserve">Soviet Power Armor</t>
  </si>
  <si>
    <t xml:space="preserve">Spartan Battle Suit</t>
  </si>
  <si>
    <t xml:space="preserve">TES-51</t>
  </si>
  <si>
    <t xml:space="preserve">X-01</t>
  </si>
  <si>
    <t xml:space="preserve">Synth Power Armor</t>
  </si>
  <si>
    <t xml:space="preserve">X-02 (Black Devil)</t>
  </si>
  <si>
    <t xml:space="preserve">N/A</t>
  </si>
  <si>
    <t xml:space="preserve">Cannot be upgraded</t>
  </si>
  <si>
    <t xml:space="preserve">X-02 (CC)</t>
  </si>
  <si>
    <t xml:space="preserve">Hellfire (CC)</t>
  </si>
  <si>
    <t xml:space="preserve">Overboss</t>
  </si>
  <si>
    <t xml:space="preserve">Armorer 4 + Scrounger 1</t>
  </si>
  <si>
    <t xml:space="preserve">Liberty Prime Power Armor</t>
  </si>
  <si>
    <t xml:space="preserve">T-65</t>
  </si>
  <si>
    <t xml:space="preserve">Ultracite</t>
  </si>
  <si>
    <t xml:space="preserve">Repair and modification is difficult, since it requires Ultracite</t>
  </si>
  <si>
    <t xml:space="preserve">Classic Advanced</t>
  </si>
  <si>
    <t xml:space="preserve">Level</t>
  </si>
  <si>
    <t xml:space="preserve">X-02 CC</t>
  </si>
  <si>
    <t xml:space="preserve">Mixed</t>
  </si>
  <si>
    <t xml:space="preserve">Excavator Mixed</t>
  </si>
  <si>
    <t xml:space="preserve">Maximum Possible</t>
  </si>
  <si>
    <t xml:space="preserve">Common Maximum</t>
  </si>
  <si>
    <t xml:space="preserve">Mixed Set Additions</t>
  </si>
  <si>
    <t xml:space="preserve">Raider, Excavator, T-45</t>
  </si>
  <si>
    <t xml:space="preserve">T-60, Horse</t>
  </si>
  <si>
    <t xml:space="preserve">X-02 CC, X-01, X-03</t>
  </si>
  <si>
    <t xml:space="preserve">T-65 (Arms and Legs, Helm for Excavator)</t>
  </si>
  <si>
    <t xml:space="preserve">Starting Lining:</t>
  </si>
  <si>
    <t xml:space="preserve">A</t>
  </si>
  <si>
    <t xml:space="preserve">Last Lining:</t>
  </si>
  <si>
    <t xml:space="preserve">F</t>
  </si>
  <si>
    <t xml:space="preserve">B</t>
  </si>
  <si>
    <t xml:space="preserve">T-51/T-51c</t>
  </si>
  <si>
    <t xml:space="preserve">C</t>
  </si>
  <si>
    <t xml:space="preserve">D</t>
  </si>
  <si>
    <t xml:space="preserve">E</t>
  </si>
  <si>
    <r>
      <rPr>
        <sz val="10"/>
        <rFont val="Arial"/>
        <family val="2"/>
      </rPr>
      <t xml:space="preserve">F + </t>
    </r>
    <r>
      <rPr>
        <b val="true"/>
        <sz val="10"/>
        <rFont val="Arial"/>
        <family val="2"/>
      </rPr>
      <t xml:space="preserve">Tesla</t>
    </r>
  </si>
  <si>
    <r>
      <rPr>
        <sz val="10"/>
        <rFont val="Arial"/>
        <family val="2"/>
      </rPr>
      <t xml:space="preserve">E + </t>
    </r>
    <r>
      <rPr>
        <b val="true"/>
        <sz val="10"/>
        <rFont val="Arial"/>
        <family val="2"/>
      </rPr>
      <t xml:space="preserve">Tesla</t>
    </r>
  </si>
  <si>
    <t xml:space="preserve">Tesla</t>
  </si>
  <si>
    <t xml:space="preserve">I-01</t>
  </si>
  <si>
    <t xml:space="preserve">Midwest Evo</t>
  </si>
  <si>
    <t xml:space="preserve">Knight:</t>
  </si>
  <si>
    <t xml:space="preserve">B-F</t>
  </si>
  <si>
    <t xml:space="preserve">Knight Captain:</t>
  </si>
  <si>
    <t xml:space="preserve">Paladin:</t>
  </si>
  <si>
    <t xml:space="preserve">AWKCR BPAO</t>
  </si>
  <si>
    <t xml:space="preserve">Raiders (Max)</t>
  </si>
  <si>
    <t xml:space="preserve">Raiders (Common)</t>
  </si>
  <si>
    <t xml:space="preserve">Gunners (Legendary)</t>
  </si>
  <si>
    <t xml:space="preserve">Gunners (Common)</t>
  </si>
  <si>
    <t xml:space="preserve">Brotherhood of Steel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</si>
</sst>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  <fill>
      <patternFill patternType="solid">
        <fgColor rgb="FFEEEEEE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</cellStyles>
  <colors>
    <indexedColors>
      <rgbColor rgb="FF000000"/>
      <rgbColor rgb="FFEEEEEE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50E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Raider'!$B$1</c:f>
              <c:strCache>
                <c:ptCount val="1"/>
                <c:pt idx="0">
                  <c:v>Excavator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Raider'!$B$2:$B$12</c:f>
              <c:numCache>
                <c:formatCode>General</c:formatCode>
                <c:ptCount val="11"/>
                <c:pt idx="0">
                  <c:v>570</c:v>
                </c:pt>
                <c:pt idx="1">
                  <c:v>810</c:v>
                </c:pt>
                <c:pt idx="2">
                  <c:v>1050</c:v>
                </c:pt>
                <c:pt idx="3">
                  <c:v>1290</c:v>
                </c:pt>
                <c:pt idx="4">
                  <c:v>1530</c:v>
                </c:pt>
                <c:pt idx="5">
                  <c:v>1770</c:v>
                </c:pt>
                <c:pt idx="6">
                  <c:v>1770</c:v>
                </c:pt>
                <c:pt idx="7">
                  <c:v>1770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Raider'!$C$1</c:f>
              <c:strCache>
                <c:ptCount val="1"/>
                <c:pt idx="0">
                  <c:v>Raider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Raider'!$C$2:$C$12</c:f>
              <c:numCache>
                <c:formatCode>General</c:formatCode>
                <c:ptCount val="11"/>
                <c:pt idx="0">
                  <c:v>870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Raider'!$D$1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Raider'!$D$2:$D$12</c:f>
              <c:numCache>
                <c:formatCode>General</c:formatCode>
                <c:ptCount val="11"/>
                <c:pt idx="0">
                  <c:v>810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Raider'!$E$1</c:f>
              <c:strCache>
                <c:ptCount val="1"/>
                <c:pt idx="0">
                  <c:v>T-51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Raider'!$E$2:$E$12</c:f>
              <c:numCache>
                <c:formatCode>General</c:formatCode>
                <c:ptCount val="11"/>
                <c:pt idx="2">
                  <c:v>1230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Raider'!$F$1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Raider'!$F$2:$F$12</c:f>
              <c:numCache>
                <c:formatCode>General</c:formatCode>
                <c:ptCount val="11"/>
                <c:pt idx="4">
                  <c:v>1625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Raider'!$G$1</c:f>
              <c:strCache>
                <c:ptCount val="1"/>
                <c:pt idx="0">
                  <c:v>X-02 CC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Raider'!$G$2:$G$12</c:f>
              <c:numCache>
                <c:formatCode>General</c:formatCode>
                <c:ptCount val="11"/>
                <c:pt idx="6">
                  <c:v>2010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Raider'!$H$1</c:f>
              <c:strCache>
                <c:ptCount val="1"/>
                <c:pt idx="0">
                  <c:v>Mixed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Raider'!$H$2:$H$12</c:f>
              <c:numCache>
                <c:formatCode>General</c:formatCode>
                <c:ptCount val="11"/>
                <c:pt idx="0">
                  <c:v>870</c:v>
                </c:pt>
                <c:pt idx="1">
                  <c:v>870</c:v>
                </c:pt>
                <c:pt idx="2">
                  <c:v>1230</c:v>
                </c:pt>
                <c:pt idx="3">
                  <c:v>1230</c:v>
                </c:pt>
                <c:pt idx="4">
                  <c:v>1625</c:v>
                </c:pt>
                <c:pt idx="5">
                  <c:v>1625</c:v>
                </c:pt>
                <c:pt idx="6">
                  <c:v>2010</c:v>
                </c:pt>
                <c:pt idx="7">
                  <c:v>2280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Raider'!$I$1</c:f>
              <c:strCache>
                <c:ptCount val="1"/>
                <c:pt idx="0">
                  <c:v>Excavator Mixed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Raider'!$A$2:$A$12</c:f>
              <c:strCache>
                <c:ptCount val="11"/>
                <c:pt idx="0">
                  <c:v>11</c:v>
                </c:pt>
                <c:pt idx="1">
                  <c:v>15</c:v>
                </c:pt>
                <c:pt idx="2">
                  <c:v>18</c:v>
                </c:pt>
                <c:pt idx="3">
                  <c:v>22</c:v>
                </c:pt>
                <c:pt idx="4">
                  <c:v>25</c:v>
                </c:pt>
                <c:pt idx="5">
                  <c:v>28</c:v>
                </c:pt>
                <c:pt idx="6">
                  <c:v>32</c:v>
                </c:pt>
                <c:pt idx="7">
                  <c:v>39</c:v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</c:strCache>
            </c:strRef>
          </c:cat>
          <c:val>
            <c:numRef>
              <c:f>'Leveled Power Increase - Raider'!$I$2:$I$12</c:f>
              <c:numCache>
                <c:formatCode>General</c:formatCode>
                <c:ptCount val="11"/>
                <c:pt idx="0">
                  <c:v>690</c:v>
                </c:pt>
                <c:pt idx="1">
                  <c:v>730</c:v>
                </c:pt>
                <c:pt idx="2">
                  <c:v>770</c:v>
                </c:pt>
                <c:pt idx="3">
                  <c:v>810</c:v>
                </c:pt>
                <c:pt idx="4">
                  <c:v>910</c:v>
                </c:pt>
                <c:pt idx="5">
                  <c:v>950</c:v>
                </c:pt>
                <c:pt idx="6">
                  <c:v>1140</c:v>
                </c:pt>
                <c:pt idx="7">
                  <c:v>1340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221635"/>
        <c:axId val="83817712"/>
      </c:lineChart>
      <c:catAx>
        <c:axId val="822163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3817712"/>
        <c:crosses val="autoZero"/>
        <c:auto val="1"/>
        <c:lblAlgn val="ctr"/>
        <c:lblOffset val="100"/>
        <c:noMultiLvlLbl val="0"/>
      </c:catAx>
      <c:valAx>
        <c:axId val="8381771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221635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Gunner'!$B$1</c:f>
              <c:strCache>
                <c:ptCount val="1"/>
                <c:pt idx="0">
                  <c:v>T-45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Gunner'!$B$2:$B$15</c:f>
              <c:numCache>
                <c:formatCode>General</c:formatCode>
                <c:ptCount val="14"/>
                <c:pt idx="0">
                  <c:v>1290</c:v>
                </c:pt>
                <c:pt idx="1">
                  <c:v>1530</c:v>
                </c:pt>
                <c:pt idx="2">
                  <c:v>1770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Gunner'!$C$1</c:f>
              <c:strCache>
                <c:ptCount val="1"/>
                <c:pt idx="0">
                  <c:v>Hellcat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Gunner'!$C$2:$C$15</c:f>
              <c:numCache>
                <c:formatCode>General</c:formatCode>
                <c:ptCount val="14"/>
                <c:pt idx="0">
                  <c:v>1290</c:v>
                </c:pt>
                <c:pt idx="1">
                  <c:v>1530</c:v>
                </c:pt>
                <c:pt idx="2">
                  <c:v>1770</c:v>
                </c:pt>
                <c:pt idx="3">
                  <c:v>2010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Gunner'!$D$1</c:f>
              <c:strCache>
                <c:ptCount val="1"/>
                <c:pt idx="0">
                  <c:v>T-51/T-51c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Gunner'!$D$2:$D$15</c:f>
              <c:numCache>
                <c:formatCode>General</c:formatCode>
                <c:ptCount val="14"/>
                <c:pt idx="0">
                  <c:v>1470</c:v>
                </c:pt>
                <c:pt idx="1">
                  <c:v>1710</c:v>
                </c:pt>
                <c:pt idx="2">
                  <c:v>1950</c:v>
                </c:pt>
                <c:pt idx="3">
                  <c:v>2190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'Leveled Power Increase - Gunner'!$E$1</c:f>
              <c:strCache>
                <c:ptCount val="1"/>
                <c:pt idx="0">
                  <c:v>X-02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Gunner'!$E$2:$E$15</c:f>
              <c:numCache>
                <c:formatCode>General</c:formatCode>
                <c:ptCount val="14"/>
                <c:pt idx="1">
                  <c:v>1890</c:v>
                </c:pt>
                <c:pt idx="2">
                  <c:v>2130</c:v>
                </c:pt>
                <c:pt idx="3">
                  <c:v>2370</c:v>
                </c:pt>
                <c:pt idx="4">
                  <c:v>2370</c:v>
                </c:pt>
                <c:pt idx="5">
                  <c:v>2970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'Leveled Power Increase - Gunner'!$F$1</c:f>
              <c:strCache>
                <c:ptCount val="1"/>
                <c:pt idx="0">
                  <c:v>T-60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Gunner'!$F$2:$F$15</c:f>
              <c:numCache>
                <c:formatCode>General</c:formatCode>
                <c:ptCount val="14"/>
                <c:pt idx="1">
                  <c:v>1865</c:v>
                </c:pt>
                <c:pt idx="2">
                  <c:v>2105</c:v>
                </c:pt>
                <c:pt idx="3">
                  <c:v>2345</c:v>
                </c:pt>
                <c:pt idx="4">
                  <c:v>2585</c:v>
                </c:pt>
                <c:pt idx="5">
                  <c:v>2825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Gunner'!$G$1</c:f>
              <c:strCache>
                <c:ptCount val="1"/>
                <c:pt idx="0">
                  <c:v>X-01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Gunner'!$G$2:$G$15</c:f>
              <c:numCache>
                <c:formatCode>General</c:formatCode>
                <c:ptCount val="14"/>
                <c:pt idx="2">
                  <c:v>2250</c:v>
                </c:pt>
                <c:pt idx="3">
                  <c:v>2490</c:v>
                </c:pt>
                <c:pt idx="4">
                  <c:v>2730</c:v>
                </c:pt>
                <c:pt idx="5">
                  <c:v>2970</c:v>
                </c:pt>
                <c:pt idx="6">
                  <c:v>2970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Gunner'!$H$1</c:f>
              <c:strCache>
                <c:ptCount val="1"/>
                <c:pt idx="0">
                  <c:v>X-02 (CC)</c:v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Gunner'!$H$2:$H$15</c:f>
              <c:numCache>
                <c:formatCode>General</c:formatCode>
                <c:ptCount val="14"/>
                <c:pt idx="2">
                  <c:v>2260</c:v>
                </c:pt>
                <c:pt idx="3">
                  <c:v>2510</c:v>
                </c:pt>
                <c:pt idx="4">
                  <c:v>2760</c:v>
                </c:pt>
                <c:pt idx="5">
                  <c:v>2760</c:v>
                </c:pt>
                <c:pt idx="6">
                  <c:v>3010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Gunner'!$I$1</c:f>
              <c:strCache>
                <c:ptCount val="1"/>
                <c:pt idx="0">
                  <c:v>Hellfire (CC)</c:v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Gunner'!$I$2:$I$15</c:f>
              <c:numCache>
                <c:formatCode>General</c:formatCode>
                <c:ptCount val="14"/>
                <c:pt idx="2">
                  <c:v>2430</c:v>
                </c:pt>
                <c:pt idx="3">
                  <c:v>2430</c:v>
                </c:pt>
                <c:pt idx="4">
                  <c:v>2850</c:v>
                </c:pt>
                <c:pt idx="5">
                  <c:v>2850</c:v>
                </c:pt>
                <c:pt idx="6">
                  <c:v>2850</c:v>
                </c:pt>
                <c:pt idx="7">
                  <c:v>3270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Gunner'!$J$1</c:f>
              <c:strCache>
                <c:ptCount val="1"/>
                <c:pt idx="0">
                  <c:v>X-03</c:v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Gunner'!$J$2:$J$15</c:f>
              <c:numCache>
                <c:formatCode>General</c:formatCode>
                <c:ptCount val="14"/>
                <c:pt idx="2">
                  <c:v>2405</c:v>
                </c:pt>
                <c:pt idx="3">
                  <c:v>2645</c:v>
                </c:pt>
                <c:pt idx="4">
                  <c:v>2885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Gunner'!$K$1</c:f>
              <c:strCache>
                <c:ptCount val="1"/>
                <c:pt idx="0">
                  <c:v>T-65</c:v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Gunner'!$K$2:$K$15</c:f>
              <c:numCache>
                <c:formatCode>General</c:formatCode>
                <c:ptCount val="14"/>
                <c:pt idx="3">
                  <c:v>2655</c:v>
                </c:pt>
                <c:pt idx="4">
                  <c:v>2895</c:v>
                </c:pt>
                <c:pt idx="5">
                  <c:v>2895</c:v>
                </c:pt>
                <c:pt idx="6">
                  <c:v>3135</c:v>
                </c:pt>
                <c:pt idx="7">
                  <c:v>3375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'Leveled Power Increase - Gunner'!$L$1</c:f>
              <c:strCache>
                <c:ptCount val="1"/>
                <c:pt idx="0">
                  <c:v>Classic Advanced</c:v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Gunner'!$L$2:$L$15</c:f>
              <c:numCache>
                <c:formatCode>General</c:formatCode>
                <c:ptCount val="14"/>
                <c:pt idx="4">
                  <c:v>3050</c:v>
                </c:pt>
                <c:pt idx="5">
                  <c:v>3050</c:v>
                </c:pt>
                <c:pt idx="6">
                  <c:v>3290</c:v>
                </c:pt>
                <c:pt idx="7">
                  <c:v>3530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'Leveled Power Increase - Gunner'!$M$1</c:f>
              <c:strCache>
                <c:ptCount val="1"/>
                <c:pt idx="0">
                  <c:v>X-02 (Black Devil)</c:v>
                </c:pt>
              </c:strCache>
            </c:strRef>
          </c:tx>
          <c:spPr>
            <a:solidFill>
              <a:srgbClr val="0084d1"/>
            </a:solidFill>
            <a:ln w="28800">
              <a:solidFill>
                <a:srgbClr val="0084d1"/>
              </a:solidFill>
              <a:round/>
            </a:ln>
          </c:spPr>
          <c:marker>
            <c:symbol val="plus"/>
            <c:size val="8"/>
            <c:spPr>
              <a:solidFill>
                <a:srgbClr val="0084d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'Leveled Power Increase - Gunner'!$A$2:$A$15</c:f>
              <c:strCache>
                <c:ptCount val="14"/>
                <c:pt idx="0">
                  <c:v>18</c:v>
                </c:pt>
                <c:pt idx="1">
                  <c:v>25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50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/>
                </c:pt>
                <c:pt idx="13">
                  <c:v/>
                </c:pt>
              </c:strCache>
            </c:strRef>
          </c:cat>
          <c:val>
            <c:numRef>
              <c:f>'Leveled Power Increase - Gunner'!$M$2:$M$15</c:f>
              <c:numCache>
                <c:formatCode>General</c:formatCode>
                <c:ptCount val="14"/>
                <c:pt idx="4">
                  <c:v>3210</c:v>
                </c:pt>
                <c:pt idx="5">
                  <c:v>3210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8885354"/>
        <c:axId val="63820776"/>
      </c:lineChart>
      <c:catAx>
        <c:axId val="4888535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63820776"/>
        <c:crosses val="autoZero"/>
        <c:auto val="1"/>
        <c:lblAlgn val="ctr"/>
        <c:lblOffset val="100"/>
        <c:noMultiLvlLbl val="0"/>
      </c:catAx>
      <c:valAx>
        <c:axId val="63820776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8885354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Instit'!$B$1</c:f>
              <c:strCache>
                <c:ptCount val="1"/>
                <c:pt idx="0">
                  <c:v>I-01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Instit'!$A$2:$A$9</c:f>
              <c:strCache>
                <c:ptCount val="8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36</c:v>
                </c:pt>
                <c:pt idx="4">
                  <c:v>39</c:v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</c:strCache>
            </c:strRef>
          </c:cat>
          <c:val>
            <c:numRef>
              <c:f>'Leveled Power Increase - Instit'!$B$2:$B$9</c:f>
              <c:numCache>
                <c:formatCode>General</c:formatCode>
                <c:ptCount val="8"/>
                <c:pt idx="0">
                  <c:v>1605</c:v>
                </c:pt>
                <c:pt idx="1">
                  <c:v>1805</c:v>
                </c:pt>
                <c:pt idx="2">
                  <c:v>2005</c:v>
                </c:pt>
                <c:pt idx="3">
                  <c:v>2205</c:v>
                </c:pt>
                <c:pt idx="4">
                  <c:v>2405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83605482"/>
        <c:axId val="22297127"/>
      </c:lineChart>
      <c:catAx>
        <c:axId val="8360548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22297127"/>
        <c:crosses val="autoZero"/>
        <c:auto val="1"/>
        <c:lblAlgn val="ctr"/>
        <c:lblOffset val="100"/>
        <c:noMultiLvlLbl val="0"/>
      </c:catAx>
      <c:valAx>
        <c:axId val="2229712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8360548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'Leveled Power Increase - BoS'!$B$2</c:f>
              <c:strCache>
                <c:ptCount val="1"/>
                <c:pt idx="0">
                  <c:v>930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BoS'!$B$3:$B$15</c:f>
              <c:numCache>
                <c:formatCode>General</c:formatCode>
                <c:ptCount val="13"/>
                <c:pt idx="0">
                  <c:v>1770</c:v>
                </c:pt>
                <c:pt idx="1">
                  <c:v>1770</c:v>
                </c:pt>
                <c:pt idx="2">
                  <c:v>2010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'Leveled Power Increase - BoS'!$C$2</c:f>
              <c:strCache>
                <c:ptCount val="1"/>
                <c:pt idx="0">
                  <c:v>1470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BoS'!$C$3:$C$15</c:f>
              <c:numCache>
                <c:formatCode>General</c:formatCode>
                <c:ptCount val="13"/>
                <c:pt idx="0">
                  <c:v>1710</c:v>
                </c:pt>
                <c:pt idx="1">
                  <c:v>1710</c:v>
                </c:pt>
                <c:pt idx="2">
                  <c:v>1950</c:v>
                </c:pt>
                <c:pt idx="3">
                  <c:v>1950</c:v>
                </c:pt>
                <c:pt idx="4">
                  <c:v>2190</c:v>
                </c:pt>
                <c:pt idx="5">
                  <c:v>2430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'Leveled Power Increase - BoS'!$D$2</c:f>
              <c:strCache>
                <c:ptCount val="1"/>
                <c:pt idx="0">
                  <c:v>2370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BoS'!$D$3:$D$15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3"/>
          <c:order val="3"/>
          <c:tx>
            <c:strRef>
              <c:f>'Leveled Power Increase - BoS'!$E$2</c:f>
              <c:strCache>
                <c:ptCount val="1"/>
                <c:pt idx="0">
                  <c:v>2345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BoS'!$E$3:$E$15</c:f>
              <c:numCache>
                <c:formatCode>General</c:formatCode>
                <c:ptCount val="13"/>
              </c:numCache>
            </c:numRef>
          </c:val>
          <c:smooth val="0"/>
        </c:ser>
        <c:ser>
          <c:idx val="4"/>
          <c:order val="4"/>
          <c:tx>
            <c:strRef>
              <c:f>'Leveled Power Increase - BoS'!$F$2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BoS'!$F$3:$F$15</c:f>
              <c:numCache>
                <c:formatCode>General</c:formatCode>
                <c:ptCount val="13"/>
                <c:pt idx="1">
                  <c:v>2610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'Leveled Power Increase - BoS'!$G$2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BoS'!$G$3:$G$15</c:f>
              <c:numCache>
                <c:formatCode>General</c:formatCode>
                <c:ptCount val="13"/>
                <c:pt idx="2">
                  <c:v>2730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'Leveled Power Increase - BoS'!$H$2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BoS'!$H$3:$H$15</c:f>
              <c:numCache>
                <c:formatCode>General</c:formatCode>
                <c:ptCount val="13"/>
                <c:pt idx="2">
                  <c:v>2850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'Leveled Power Increase - BoS'!$I$2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BoS'!$I$3:$I$15</c:f>
              <c:numCache>
                <c:formatCode>General</c:formatCode>
                <c:ptCount val="13"/>
                <c:pt idx="2">
                  <c:v>2885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'Leveled Power Increase - BoS'!$J$2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BoS'!$J$3:$J$15</c:f>
              <c:numCache>
                <c:formatCode>General</c:formatCode>
                <c:ptCount val="13"/>
                <c:pt idx="3">
                  <c:v>3135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'Leveled Power Increase - BoS'!$K$2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ff950e"/>
            </a:solidFill>
            <a:ln w="28800">
              <a:solidFill>
                <a:srgbClr val="ff950e"/>
              </a:solidFill>
              <a:round/>
            </a:ln>
          </c:spPr>
          <c:marker>
            <c:symbol val="square"/>
            <c:size val="8"/>
            <c:spPr>
              <a:solidFill>
                <a:srgbClr val="ff95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BoS'!$K$3:$K$15</c:f>
              <c:numCache>
                <c:formatCode>General</c:formatCode>
                <c:ptCount val="13"/>
                <c:pt idx="4">
                  <c:v>3210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'Leveled Power Increase - BoS'!$L$2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c5000b"/>
            </a:solidFill>
            <a:ln w="28800">
              <a:solidFill>
                <a:srgbClr val="c5000b"/>
              </a:solidFill>
              <a:round/>
            </a:ln>
          </c:spPr>
          <c:marker>
            <c:symbol val="x"/>
            <c:size val="8"/>
            <c:spPr>
              <a:solidFill>
                <a:srgbClr val="c5000b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'Leveled Power Increase - BoS'!$A$3:$A$15</c:f>
              <c:strCache>
                <c:ptCount val="13"/>
                <c:pt idx="0">
                  <c:v>25</c:v>
                </c:pt>
                <c:pt idx="1">
                  <c:v>29</c:v>
                </c:pt>
                <c:pt idx="2">
                  <c:v>32</c:v>
                </c:pt>
                <c:pt idx="3">
                  <c:v>39</c:v>
                </c:pt>
                <c:pt idx="4">
                  <c:v>46</c:v>
                </c:pt>
                <c:pt idx="5">
                  <c:v>53</c:v>
                </c:pt>
                <c:pt idx="6">
                  <c:v>60</c:v>
                </c:pt>
                <c:pt idx="7">
                  <c:v>67</c:v>
                </c:pt>
                <c:pt idx="8">
                  <c:v>74</c:v>
                </c:pt>
                <c:pt idx="9">
                  <c:v>81</c:v>
                </c:pt>
                <c:pt idx="10">
                  <c:v>88</c:v>
                </c:pt>
                <c:pt idx="11">
                  <c:v>95</c:v>
                </c:pt>
                <c:pt idx="12">
                  <c:v/>
                </c:pt>
              </c:strCache>
            </c:strRef>
          </c:cat>
          <c:val>
            <c:numRef>
              <c:f>'Leveled Power Increase - BoS'!$L$3:$L$15</c:f>
              <c:numCache>
                <c:formatCode>General</c:formatCode>
                <c:ptCount val="13"/>
                <c:pt idx="5">
                  <c:v>3610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9835707"/>
        <c:axId val="74756025"/>
      </c:lineChart>
      <c:catAx>
        <c:axId val="19835707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74756025"/>
        <c:crosses val="autoZero"/>
        <c:auto val="1"/>
        <c:lblAlgn val="ctr"/>
        <c:lblOffset val="100"/>
        <c:noMultiLvlLbl val="0"/>
      </c:catAx>
      <c:valAx>
        <c:axId val="74756025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983570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'Global Leveled Power Increase'!$B$1</c:f>
              <c:strCache>
                <c:ptCount val="1"/>
                <c:pt idx="0">
                  <c:v>Raiders (Max)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Increase'!$B$2:$B$14</c:f>
              <c:numCache>
                <c:formatCode>General</c:formatCode>
                <c:ptCount val="13"/>
                <c:pt idx="0">
                  <c:v>870</c:v>
                </c:pt>
                <c:pt idx="1">
                  <c:v>1230</c:v>
                </c:pt>
                <c:pt idx="2">
                  <c:v>1625</c:v>
                </c:pt>
                <c:pt idx="3">
                  <c:v>2010</c:v>
                </c:pt>
                <c:pt idx="4">
                  <c:v>2280</c:v>
                </c:pt>
                <c:pt idx="5">
                  <c:v>2280</c:v>
                </c:pt>
                <c:pt idx="6">
                  <c:v>2280</c:v>
                </c:pt>
                <c:pt idx="7">
                  <c:v>2280</c:v>
                </c:pt>
                <c:pt idx="8">
                  <c:v>2280</c:v>
                </c:pt>
                <c:pt idx="9">
                  <c:v>2280</c:v>
                </c:pt>
                <c:pt idx="10">
                  <c:v>2280</c:v>
                </c:pt>
                <c:pt idx="11">
                  <c:v>2280</c:v>
                </c:pt>
                <c:pt idx="12">
                  <c:v>2280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'Global Leveled Power Increase'!$C$1</c:f>
              <c:strCache>
                <c:ptCount val="1"/>
                <c:pt idx="0">
                  <c:v>Raiders (Common)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Increase'!$C$2:$C$14</c:f>
              <c:numCache>
                <c:formatCode>General</c:formatCode>
                <c:ptCount val="13"/>
                <c:pt idx="0">
                  <c:v>870</c:v>
                </c:pt>
                <c:pt idx="1">
                  <c:v>1230</c:v>
                </c:pt>
                <c:pt idx="2">
                  <c:v>1625</c:v>
                </c:pt>
                <c:pt idx="3">
                  <c:v>1625</c:v>
                </c:pt>
                <c:pt idx="4">
                  <c:v>1625</c:v>
                </c:pt>
                <c:pt idx="5">
                  <c:v>1625</c:v>
                </c:pt>
                <c:pt idx="6">
                  <c:v>1625</c:v>
                </c:pt>
                <c:pt idx="7">
                  <c:v>1625</c:v>
                </c:pt>
                <c:pt idx="8">
                  <c:v>1625</c:v>
                </c:pt>
                <c:pt idx="9">
                  <c:v>1625</c:v>
                </c:pt>
                <c:pt idx="10">
                  <c:v>1625</c:v>
                </c:pt>
                <c:pt idx="11">
                  <c:v>1625</c:v>
                </c:pt>
                <c:pt idx="12">
                  <c:v>1625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'Global Leveled Power Increase'!$D$1</c:f>
              <c:strCache>
                <c:ptCount val="1"/>
                <c:pt idx="0">
                  <c:v>Gunners (Legendary)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Increase'!$D$2:$D$14</c:f>
              <c:numCache>
                <c:formatCode>General</c:formatCode>
                <c:ptCount val="13"/>
                <c:pt idx="1">
                  <c:v>1470</c:v>
                </c:pt>
                <c:pt idx="2">
                  <c:v>1890</c:v>
                </c:pt>
                <c:pt idx="3">
                  <c:v>2430</c:v>
                </c:pt>
                <c:pt idx="4">
                  <c:v>2655</c:v>
                </c:pt>
                <c:pt idx="5">
                  <c:v>3050</c:v>
                </c:pt>
                <c:pt idx="6">
                  <c:v>3290</c:v>
                </c:pt>
                <c:pt idx="7">
                  <c:v>3530</c:v>
                </c:pt>
                <c:pt idx="8">
                  <c:v>3530</c:v>
                </c:pt>
                <c:pt idx="9">
                  <c:v>3530</c:v>
                </c:pt>
                <c:pt idx="10">
                  <c:v>3530</c:v>
                </c:pt>
                <c:pt idx="11">
                  <c:v>3530</c:v>
                </c:pt>
                <c:pt idx="12">
                  <c:v>3530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'Global Leveled Power Increase'!$E$1</c:f>
              <c:strCache>
                <c:ptCount val="1"/>
                <c:pt idx="0">
                  <c:v>Gunners (Common)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 wrap="squar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Increase'!$E$2:$E$14</c:f>
              <c:numCache>
                <c:formatCode>General</c:formatCode>
                <c:ptCount val="13"/>
                <c:pt idx="1">
                  <c:v>1470</c:v>
                </c:pt>
                <c:pt idx="2">
                  <c:v>1890</c:v>
                </c:pt>
                <c:pt idx="3">
                  <c:v>2130</c:v>
                </c:pt>
                <c:pt idx="4">
                  <c:v>2370</c:v>
                </c:pt>
                <c:pt idx="5">
                  <c:v>2585</c:v>
                </c:pt>
                <c:pt idx="6">
                  <c:v>2585</c:v>
                </c:pt>
                <c:pt idx="7">
                  <c:v>2585</c:v>
                </c:pt>
                <c:pt idx="8">
                  <c:v>2585</c:v>
                </c:pt>
                <c:pt idx="9">
                  <c:v>2585</c:v>
                </c:pt>
                <c:pt idx="10">
                  <c:v>2585</c:v>
                </c:pt>
                <c:pt idx="11">
                  <c:v>2585</c:v>
                </c:pt>
                <c:pt idx="12">
                  <c:v>2585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'Global Leveled Power Increase'!$F$1</c:f>
              <c:strCache>
                <c:ptCount val="1"/>
                <c:pt idx="0">
                  <c:v>Institute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Increase'!$F$2:$F$14</c:f>
              <c:numCache>
                <c:formatCode>General</c:formatCode>
                <c:ptCount val="13"/>
                <c:pt idx="2">
                  <c:v>1605</c:v>
                </c:pt>
                <c:pt idx="3">
                  <c:v>2005</c:v>
                </c:pt>
                <c:pt idx="4">
                  <c:v>2405</c:v>
                </c:pt>
                <c:pt idx="5">
                  <c:v>2405</c:v>
                </c:pt>
                <c:pt idx="6">
                  <c:v>2405</c:v>
                </c:pt>
                <c:pt idx="7">
                  <c:v>2405</c:v>
                </c:pt>
                <c:pt idx="8">
                  <c:v>2405</c:v>
                </c:pt>
                <c:pt idx="9">
                  <c:v>2405</c:v>
                </c:pt>
                <c:pt idx="10">
                  <c:v>2405</c:v>
                </c:pt>
                <c:pt idx="11">
                  <c:v>2405</c:v>
                </c:pt>
                <c:pt idx="12">
                  <c:v>2405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'Global Leveled Power Increase'!$G$1</c:f>
              <c:strCache>
                <c:ptCount val="1"/>
                <c:pt idx="0">
                  <c:v>Brotherhood of Steel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'Global Leveled Power Increase'!$A$2:$A$14</c:f>
              <c:strCache>
                <c:ptCount val="13"/>
                <c:pt idx="0">
                  <c:v>11</c:v>
                </c:pt>
                <c:pt idx="1">
                  <c:v>18</c:v>
                </c:pt>
                <c:pt idx="2">
                  <c:v>25</c:v>
                </c:pt>
                <c:pt idx="3">
                  <c:v>32</c:v>
                </c:pt>
                <c:pt idx="4">
                  <c:v>39</c:v>
                </c:pt>
                <c:pt idx="5">
                  <c:v>46</c:v>
                </c:pt>
                <c:pt idx="6">
                  <c:v>53</c:v>
                </c:pt>
                <c:pt idx="7">
                  <c:v>60</c:v>
                </c:pt>
                <c:pt idx="8">
                  <c:v>67</c:v>
                </c:pt>
                <c:pt idx="9">
                  <c:v>74</c:v>
                </c:pt>
                <c:pt idx="10">
                  <c:v>81</c:v>
                </c:pt>
                <c:pt idx="11">
                  <c:v>88</c:v>
                </c:pt>
                <c:pt idx="12">
                  <c:v>95</c:v>
                </c:pt>
              </c:strCache>
            </c:strRef>
          </c:cat>
          <c:val>
            <c:numRef>
              <c:f>'Global Leveled Power Increase'!$G$2:$G$14</c:f>
              <c:numCache>
                <c:formatCode>General</c:formatCode>
                <c:ptCount val="13"/>
                <c:pt idx="0">
                  <c:v>2370</c:v>
                </c:pt>
                <c:pt idx="1">
                  <c:v>2370</c:v>
                </c:pt>
                <c:pt idx="2">
                  <c:v>2370</c:v>
                </c:pt>
                <c:pt idx="3">
                  <c:v>2885</c:v>
                </c:pt>
                <c:pt idx="4">
                  <c:v>3135</c:v>
                </c:pt>
                <c:pt idx="5">
                  <c:v>3210</c:v>
                </c:pt>
                <c:pt idx="6">
                  <c:v>3610</c:v>
                </c:pt>
                <c:pt idx="7">
                  <c:v>3610</c:v>
                </c:pt>
                <c:pt idx="8">
                  <c:v>3610</c:v>
                </c:pt>
                <c:pt idx="9">
                  <c:v>3610</c:v>
                </c:pt>
                <c:pt idx="10">
                  <c:v>3610</c:v>
                </c:pt>
                <c:pt idx="11">
                  <c:v>3610</c:v>
                </c:pt>
                <c:pt idx="12">
                  <c:v>3610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0704532"/>
        <c:axId val="47899067"/>
      </c:lineChart>
      <c:catAx>
        <c:axId val="107045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Level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47899067"/>
        <c:crosses val="autoZero"/>
        <c:auto val="1"/>
        <c:lblAlgn val="ctr"/>
        <c:lblOffset val="100"/>
        <c:noMultiLvlLbl val="0"/>
      </c:catAx>
      <c:valAx>
        <c:axId val="4789906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latin typeface="Arial"/>
                  </a:rPr>
                  <a:t>Armor Rating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Arial"/>
              </a:defRPr>
            </a:pPr>
          </a:p>
        </c:txPr>
        <c:crossAx val="1070453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solidFill>
                <a:srgbClr val="000000"/>
              </a:solidFill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2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12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12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24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2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16</xdr:row>
      <xdr:rowOff>131760</xdr:rowOff>
    </xdr:from>
    <xdr:to>
      <xdr:col>9</xdr:col>
      <xdr:colOff>275400</xdr:colOff>
      <xdr:row>43</xdr:row>
      <xdr:rowOff>9360</xdr:rowOff>
    </xdr:to>
    <xdr:graphicFrame>
      <xdr:nvGraphicFramePr>
        <xdr:cNvPr id="0" name=""/>
        <xdr:cNvGraphicFramePr/>
      </xdr:nvGraphicFramePr>
      <xdr:xfrm>
        <a:off x="468720" y="2732400"/>
        <a:ext cx="7782120" cy="426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19</xdr:row>
      <xdr:rowOff>128520</xdr:rowOff>
    </xdr:from>
    <xdr:to>
      <xdr:col>12</xdr:col>
      <xdr:colOff>377640</xdr:colOff>
      <xdr:row>46</xdr:row>
      <xdr:rowOff>6120</xdr:rowOff>
    </xdr:to>
    <xdr:graphicFrame>
      <xdr:nvGraphicFramePr>
        <xdr:cNvPr id="1" name=""/>
        <xdr:cNvGraphicFramePr/>
      </xdr:nvGraphicFramePr>
      <xdr:xfrm>
        <a:off x="468720" y="3216960"/>
        <a:ext cx="10404000" cy="426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13</xdr:row>
      <xdr:rowOff>129960</xdr:rowOff>
    </xdr:from>
    <xdr:to>
      <xdr:col>9</xdr:col>
      <xdr:colOff>507960</xdr:colOff>
      <xdr:row>40</xdr:row>
      <xdr:rowOff>7560</xdr:rowOff>
    </xdr:to>
    <xdr:graphicFrame>
      <xdr:nvGraphicFramePr>
        <xdr:cNvPr id="2" name=""/>
        <xdr:cNvGraphicFramePr/>
      </xdr:nvGraphicFramePr>
      <xdr:xfrm>
        <a:off x="468720" y="2243160"/>
        <a:ext cx="7807680" cy="426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468720</xdr:colOff>
      <xdr:row>19</xdr:row>
      <xdr:rowOff>128520</xdr:rowOff>
    </xdr:from>
    <xdr:to>
      <xdr:col>12</xdr:col>
      <xdr:colOff>66960</xdr:colOff>
      <xdr:row>46</xdr:row>
      <xdr:rowOff>6120</xdr:rowOff>
    </xdr:to>
    <xdr:graphicFrame>
      <xdr:nvGraphicFramePr>
        <xdr:cNvPr id="3" name=""/>
        <xdr:cNvGraphicFramePr/>
      </xdr:nvGraphicFramePr>
      <xdr:xfrm>
        <a:off x="468720" y="3216960"/>
        <a:ext cx="10388160" cy="426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260280</xdr:colOff>
      <xdr:row>16</xdr:row>
      <xdr:rowOff>31680</xdr:rowOff>
    </xdr:from>
    <xdr:to>
      <xdr:col>8</xdr:col>
      <xdr:colOff>59400</xdr:colOff>
      <xdr:row>45</xdr:row>
      <xdr:rowOff>21960</xdr:rowOff>
    </xdr:to>
    <xdr:graphicFrame>
      <xdr:nvGraphicFramePr>
        <xdr:cNvPr id="4" name=""/>
        <xdr:cNvGraphicFramePr/>
      </xdr:nvGraphicFramePr>
      <xdr:xfrm>
        <a:off x="260280" y="2632320"/>
        <a:ext cx="8466840" cy="4704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T3" activePane="bottomRight" state="frozen"/>
      <selection pane="topLeft" activeCell="A1" activeCellId="0" sqref="A1"/>
      <selection pane="topRight" activeCell="T1" activeCellId="0" sqref="T1"/>
      <selection pane="bottomLeft" activeCell="A3" activeCellId="0" sqref="A3"/>
      <selection pane="bottomRight" activeCell="AC32" activeCellId="0" sqref="AC32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29.37"/>
    <col collapsed="false" customWidth="true" hidden="false" outlineLevel="0" max="2" min="2" style="0" width="6.83"/>
    <col collapsed="false" customWidth="true" hidden="false" outlineLevel="0" max="3" min="3" style="1" width="6.92"/>
    <col collapsed="false" customWidth="true" hidden="false" outlineLevel="0" max="4" min="4" style="0" width="6.83"/>
    <col collapsed="false" customWidth="true" hidden="false" outlineLevel="0" max="5" min="5" style="1" width="6.92"/>
    <col collapsed="false" customWidth="true" hidden="false" outlineLevel="0" max="6" min="6" style="0" width="6.83"/>
    <col collapsed="false" customWidth="true" hidden="false" outlineLevel="0" max="7" min="7" style="1" width="6.92"/>
    <col collapsed="false" customWidth="true" hidden="false" outlineLevel="0" max="8" min="8" style="0" width="6.83"/>
    <col collapsed="false" customWidth="true" hidden="false" outlineLevel="0" max="9" min="9" style="1" width="6.92"/>
    <col collapsed="false" customWidth="true" hidden="false" outlineLevel="0" max="10" min="10" style="2" width="11.52"/>
    <col collapsed="false" customWidth="true" hidden="false" outlineLevel="0" max="11" min="11" style="2" width="10.12"/>
    <col collapsed="false" customWidth="true" hidden="false" outlineLevel="0" max="12" min="12" style="0" width="6.83"/>
    <col collapsed="false" customWidth="true" hidden="false" outlineLevel="0" max="13" min="13" style="1" width="6.92"/>
    <col collapsed="false" customWidth="true" hidden="false" outlineLevel="0" max="14" min="14" style="0" width="6.83"/>
    <col collapsed="false" customWidth="true" hidden="false" outlineLevel="0" max="15" min="15" style="1" width="6.92"/>
    <col collapsed="false" customWidth="true" hidden="false" outlineLevel="0" max="16" min="16" style="0" width="6.83"/>
    <col collapsed="false" customWidth="true" hidden="false" outlineLevel="0" max="17" min="17" style="1" width="6.92"/>
    <col collapsed="false" customWidth="true" hidden="false" outlineLevel="0" max="18" min="18" style="0" width="6.83"/>
    <col collapsed="false" customWidth="true" hidden="false" outlineLevel="0" max="19" min="19" style="1" width="6.92"/>
    <col collapsed="false" customWidth="true" hidden="false" outlineLevel="0" max="20" min="20" style="2" width="13.99"/>
    <col collapsed="false" customWidth="true" hidden="false" outlineLevel="0" max="21" min="21" style="2" width="15.14"/>
    <col collapsed="false" customWidth="true" hidden="false" outlineLevel="0" max="22" min="22" style="1" width="10.08"/>
    <col collapsed="false" customWidth="true" hidden="false" outlineLevel="0" max="23" min="23" style="1" width="14.59"/>
    <col collapsed="false" customWidth="true" hidden="false" outlineLevel="0" max="24" min="24" style="1" width="13.55"/>
    <col collapsed="false" customWidth="true" hidden="false" outlineLevel="0" max="25" min="25" style="1" width="21.44"/>
    <col collapsed="false" customWidth="true" hidden="false" outlineLevel="0" max="26" min="26" style="0" width="13.55"/>
    <col collapsed="false" customWidth="true" hidden="false" outlineLevel="0" max="31" min="31" style="0" width="68.82"/>
  </cols>
  <sheetData>
    <row r="1" s="8" customFormat="true" ht="19" hidden="false" customHeight="true" outlineLevel="0" collapsed="false">
      <c r="A1" s="3" t="s">
        <v>0</v>
      </c>
      <c r="B1" s="4" t="s">
        <v>1</v>
      </c>
      <c r="C1" s="4"/>
      <c r="D1" s="4" t="s">
        <v>2</v>
      </c>
      <c r="E1" s="4"/>
      <c r="F1" s="4" t="s">
        <v>3</v>
      </c>
      <c r="G1" s="4"/>
      <c r="H1" s="4" t="s">
        <v>4</v>
      </c>
      <c r="I1" s="4"/>
      <c r="J1" s="5" t="s">
        <v>5</v>
      </c>
      <c r="K1" s="5" t="s">
        <v>6</v>
      </c>
      <c r="L1" s="4" t="s">
        <v>7</v>
      </c>
      <c r="M1" s="4"/>
      <c r="N1" s="4" t="s">
        <v>8</v>
      </c>
      <c r="O1" s="4"/>
      <c r="P1" s="4" t="s">
        <v>9</v>
      </c>
      <c r="Q1" s="4"/>
      <c r="R1" s="4" t="s">
        <v>10</v>
      </c>
      <c r="S1" s="4"/>
      <c r="T1" s="5" t="s">
        <v>11</v>
      </c>
      <c r="U1" s="5" t="s">
        <v>12</v>
      </c>
      <c r="V1" s="6" t="s">
        <v>13</v>
      </c>
      <c r="W1" s="6" t="s">
        <v>14</v>
      </c>
      <c r="X1" s="6" t="s">
        <v>15</v>
      </c>
      <c r="Y1" s="6" t="s">
        <v>16</v>
      </c>
      <c r="Z1" s="7" t="s">
        <v>17</v>
      </c>
      <c r="AA1" s="7" t="s">
        <v>18</v>
      </c>
      <c r="AB1" s="7" t="s">
        <v>19</v>
      </c>
      <c r="AC1" s="7" t="s">
        <v>20</v>
      </c>
      <c r="AD1" s="7" t="s">
        <v>21</v>
      </c>
      <c r="AE1" s="3" t="s">
        <v>22</v>
      </c>
    </row>
    <row r="2" s="8" customFormat="true" ht="33.55" hidden="false" customHeight="true" outlineLevel="0" collapsed="false">
      <c r="A2" s="3"/>
      <c r="B2" s="8" t="s">
        <v>23</v>
      </c>
      <c r="C2" s="9" t="s">
        <v>24</v>
      </c>
      <c r="D2" s="8" t="s">
        <v>23</v>
      </c>
      <c r="E2" s="9" t="s">
        <v>24</v>
      </c>
      <c r="F2" s="8" t="s">
        <v>23</v>
      </c>
      <c r="G2" s="9" t="s">
        <v>24</v>
      </c>
      <c r="H2" s="8" t="s">
        <v>23</v>
      </c>
      <c r="I2" s="9" t="s">
        <v>24</v>
      </c>
      <c r="J2" s="5"/>
      <c r="K2" s="5"/>
      <c r="L2" s="8" t="s">
        <v>23</v>
      </c>
      <c r="M2" s="9" t="s">
        <v>24</v>
      </c>
      <c r="N2" s="8" t="s">
        <v>23</v>
      </c>
      <c r="O2" s="9" t="s">
        <v>24</v>
      </c>
      <c r="P2" s="8" t="s">
        <v>23</v>
      </c>
      <c r="Q2" s="9" t="s">
        <v>24</v>
      </c>
      <c r="R2" s="8" t="s">
        <v>23</v>
      </c>
      <c r="S2" s="9" t="s">
        <v>24</v>
      </c>
      <c r="T2" s="5"/>
      <c r="U2" s="5"/>
      <c r="V2" s="6"/>
      <c r="W2" s="6"/>
      <c r="X2" s="6"/>
      <c r="Y2" s="6"/>
      <c r="Z2" s="7"/>
      <c r="AA2" s="7"/>
      <c r="AB2" s="7"/>
      <c r="AC2" s="7"/>
      <c r="AD2" s="7"/>
      <c r="AE2" s="3"/>
    </row>
    <row r="3" customFormat="false" ht="12.8" hidden="false" customHeight="false" outlineLevel="0" collapsed="false">
      <c r="A3" s="0" t="s">
        <v>25</v>
      </c>
      <c r="B3" s="0" t="n">
        <v>200</v>
      </c>
      <c r="C3" s="1" t="n">
        <v>100</v>
      </c>
      <c r="D3" s="0" t="n">
        <v>100</v>
      </c>
      <c r="E3" s="1" t="n">
        <v>50</v>
      </c>
      <c r="F3" s="0" t="n">
        <v>50</v>
      </c>
      <c r="G3" s="1" t="n">
        <v>25</v>
      </c>
      <c r="H3" s="0" t="n">
        <v>50</v>
      </c>
      <c r="I3" s="1" t="n">
        <v>25</v>
      </c>
      <c r="J3" s="2" t="n">
        <f aca="false">SUM(B3,D3,F3*2,H3*2)</f>
        <v>500</v>
      </c>
      <c r="K3" s="2" t="n">
        <f aca="false">SUM(B3:E3) + SUM(F3:I3)*2</f>
        <v>750</v>
      </c>
      <c r="L3" s="0" t="n">
        <v>20</v>
      </c>
      <c r="M3" s="1" t="n">
        <v>0</v>
      </c>
      <c r="N3" s="0" t="n">
        <v>20</v>
      </c>
      <c r="O3" s="1" t="n">
        <v>0</v>
      </c>
      <c r="P3" s="0" t="n">
        <v>20</v>
      </c>
      <c r="Q3" s="1" t="n">
        <v>0</v>
      </c>
      <c r="R3" s="0" t="n">
        <v>20</v>
      </c>
      <c r="S3" s="1" t="n">
        <v>0</v>
      </c>
      <c r="T3" s="2" t="n">
        <f aca="false">SUM(J3,L3,N3,P3*2,R3*2)</f>
        <v>620</v>
      </c>
      <c r="U3" s="2" t="n">
        <f aca="false">K3+SUM(L3:O3)+SUM(P3:S3)*2</f>
        <v>870</v>
      </c>
      <c r="V3" s="1" t="n">
        <v>0</v>
      </c>
      <c r="W3" s="1" t="n">
        <f aca="false">U3+V3</f>
        <v>870</v>
      </c>
      <c r="X3" s="1" t="n">
        <v>39</v>
      </c>
      <c r="Y3" s="1" t="s">
        <v>26</v>
      </c>
      <c r="AB3" s="0" t="n">
        <v>1</v>
      </c>
      <c r="AC3" s="0" t="n">
        <v>11</v>
      </c>
      <c r="AD3" s="0" t="n">
        <v>7</v>
      </c>
      <c r="AE3" s="10" t="s">
        <v>27</v>
      </c>
    </row>
    <row r="4" customFormat="false" ht="12.8" hidden="false" customHeight="false" outlineLevel="0" collapsed="false">
      <c r="A4" s="0" t="s">
        <v>28</v>
      </c>
      <c r="B4" s="0" t="n">
        <v>130</v>
      </c>
      <c r="C4" s="1" t="n">
        <v>80</v>
      </c>
      <c r="D4" s="0" t="n">
        <v>82</v>
      </c>
      <c r="E4" s="1" t="n">
        <v>38</v>
      </c>
      <c r="F4" s="0" t="n">
        <v>42</v>
      </c>
      <c r="G4" s="1" t="n">
        <v>18</v>
      </c>
      <c r="H4" s="0" t="n">
        <v>42</v>
      </c>
      <c r="I4" s="1" t="n">
        <v>18</v>
      </c>
      <c r="J4" s="2" t="n">
        <f aca="false">SUM(B4,D4,F4*2,H4*2)</f>
        <v>380</v>
      </c>
      <c r="K4" s="2" t="n">
        <f aca="false">SUM(B4:E4) + SUM(F4:I4)*2</f>
        <v>570</v>
      </c>
      <c r="L4" s="0" t="n">
        <v>100</v>
      </c>
      <c r="M4" s="1" t="n">
        <v>100</v>
      </c>
      <c r="N4" s="0" t="n">
        <v>100</v>
      </c>
      <c r="O4" s="1" t="n">
        <v>100</v>
      </c>
      <c r="P4" s="0" t="n">
        <v>100</v>
      </c>
      <c r="Q4" s="1" t="n">
        <v>100</v>
      </c>
      <c r="R4" s="0" t="n">
        <v>100</v>
      </c>
      <c r="S4" s="1" t="n">
        <v>100</v>
      </c>
      <c r="T4" s="2" t="n">
        <f aca="false">SUM(J4,L4,N4,P4*2,R4*2)</f>
        <v>980</v>
      </c>
      <c r="U4" s="2" t="n">
        <f aca="false">K4+SUM(L4:O4)+SUM(P4:S4)*2</f>
        <v>1770</v>
      </c>
      <c r="V4" s="1" t="n">
        <v>0</v>
      </c>
      <c r="W4" s="1" t="n">
        <f aca="false">U4+V4</f>
        <v>1770</v>
      </c>
      <c r="X4" s="1" t="n">
        <v>39</v>
      </c>
      <c r="Y4" s="1" t="s">
        <v>26</v>
      </c>
      <c r="AC4" s="0" t="n">
        <v>11</v>
      </c>
      <c r="AD4" s="0" t="n">
        <v>7</v>
      </c>
      <c r="AE4" s="10"/>
    </row>
    <row r="5" customFormat="false" ht="12.8" hidden="false" customHeight="false" outlineLevel="0" collapsed="false">
      <c r="A5" s="0" t="s">
        <v>29</v>
      </c>
      <c r="B5" s="0" t="n">
        <v>200</v>
      </c>
      <c r="C5" s="1" t="n">
        <v>130</v>
      </c>
      <c r="D5" s="0" t="n">
        <v>100</v>
      </c>
      <c r="E5" s="1" t="n">
        <v>60</v>
      </c>
      <c r="F5" s="0" t="n">
        <v>50</v>
      </c>
      <c r="G5" s="1" t="n">
        <v>30</v>
      </c>
      <c r="H5" s="0" t="n">
        <v>50</v>
      </c>
      <c r="I5" s="1" t="n">
        <v>30</v>
      </c>
      <c r="J5" s="2" t="n">
        <f aca="false">SUM(B5,D5,F5*2,H5*2)</f>
        <v>500</v>
      </c>
      <c r="K5" s="2" t="n">
        <f aca="false">SUM(B5:E5) + SUM(F5:I5)*2</f>
        <v>810</v>
      </c>
      <c r="L5" s="0" t="n">
        <v>100</v>
      </c>
      <c r="M5" s="1" t="n">
        <v>100</v>
      </c>
      <c r="N5" s="0" t="n">
        <v>100</v>
      </c>
      <c r="O5" s="1" t="n">
        <v>100</v>
      </c>
      <c r="P5" s="0" t="n">
        <v>100</v>
      </c>
      <c r="Q5" s="1" t="n">
        <v>100</v>
      </c>
      <c r="R5" s="0" t="n">
        <v>100</v>
      </c>
      <c r="S5" s="1" t="n">
        <v>100</v>
      </c>
      <c r="T5" s="2" t="n">
        <f aca="false">SUM(J5,L5,N5,P5*2,R5*2)</f>
        <v>1100</v>
      </c>
      <c r="U5" s="2" t="n">
        <f aca="false">K5+SUM(L5:O5)+SUM(P5:S5)*2</f>
        <v>2010</v>
      </c>
      <c r="W5" s="1" t="n">
        <f aca="false">U5+V5</f>
        <v>2010</v>
      </c>
      <c r="AC5" s="0" t="n">
        <v>11</v>
      </c>
      <c r="AD5" s="0" t="n">
        <v>7</v>
      </c>
    </row>
    <row r="6" customFormat="false" ht="12.8" hidden="false" customHeight="false" outlineLevel="0" collapsed="false">
      <c r="A6" s="0" t="s">
        <v>30</v>
      </c>
      <c r="B6" s="0" t="n">
        <v>200</v>
      </c>
      <c r="C6" s="1" t="n">
        <v>130</v>
      </c>
      <c r="D6" s="0" t="n">
        <v>100</v>
      </c>
      <c r="E6" s="1" t="n">
        <v>60</v>
      </c>
      <c r="F6" s="0" t="n">
        <v>50</v>
      </c>
      <c r="G6" s="1" t="n">
        <v>30</v>
      </c>
      <c r="H6" s="0" t="n">
        <v>50</v>
      </c>
      <c r="I6" s="1" t="n">
        <v>30</v>
      </c>
      <c r="J6" s="2" t="n">
        <f aca="false">SUM(B6,D6,F6*2,H6*2)</f>
        <v>500</v>
      </c>
      <c r="K6" s="2" t="n">
        <f aca="false">SUM(B6:E6) + SUM(F6:I6)*2</f>
        <v>810</v>
      </c>
      <c r="L6" s="0" t="n">
        <v>100</v>
      </c>
      <c r="M6" s="1" t="n">
        <v>100</v>
      </c>
      <c r="N6" s="0" t="n">
        <v>100</v>
      </c>
      <c r="O6" s="1" t="n">
        <v>100</v>
      </c>
      <c r="P6" s="0" t="n">
        <v>100</v>
      </c>
      <c r="Q6" s="1" t="n">
        <v>100</v>
      </c>
      <c r="R6" s="0" t="n">
        <v>100</v>
      </c>
      <c r="S6" s="1" t="n">
        <v>100</v>
      </c>
      <c r="T6" s="2" t="n">
        <f aca="false">SUM(J6,L6,N6,P6*2,R6*2)</f>
        <v>1100</v>
      </c>
      <c r="U6" s="2" t="n">
        <f aca="false">K6+SUM(L6:O6)+SUM(P6:S6)*2</f>
        <v>2010</v>
      </c>
      <c r="W6" s="1" t="n">
        <f aca="false">U6+V6</f>
        <v>2010</v>
      </c>
      <c r="AC6" s="0" t="n">
        <v>11</v>
      </c>
      <c r="AD6" s="0" t="n">
        <v>7</v>
      </c>
    </row>
    <row r="7" customFormat="false" ht="12.8" hidden="false" customHeight="false" outlineLevel="0" collapsed="false">
      <c r="A7" s="0" t="s">
        <v>31</v>
      </c>
      <c r="B7" s="0" t="n">
        <v>200</v>
      </c>
      <c r="C7" s="1" t="n">
        <v>130</v>
      </c>
      <c r="D7" s="0" t="n">
        <v>100</v>
      </c>
      <c r="E7" s="1" t="n">
        <v>60</v>
      </c>
      <c r="F7" s="0" t="n">
        <v>50</v>
      </c>
      <c r="G7" s="1" t="n">
        <v>30</v>
      </c>
      <c r="H7" s="0" t="n">
        <v>50</v>
      </c>
      <c r="I7" s="1" t="n">
        <v>30</v>
      </c>
      <c r="J7" s="2" t="n">
        <f aca="false">SUM(B7,D7,F7*2,H7*2)</f>
        <v>500</v>
      </c>
      <c r="K7" s="2" t="n">
        <f aca="false">SUM(B7:E7) + SUM(F7:I7)*2</f>
        <v>810</v>
      </c>
      <c r="L7" s="0" t="n">
        <v>100</v>
      </c>
      <c r="M7" s="1" t="n">
        <v>100</v>
      </c>
      <c r="N7" s="0" t="n">
        <v>100</v>
      </c>
      <c r="O7" s="1" t="n">
        <v>100</v>
      </c>
      <c r="P7" s="0" t="n">
        <v>100</v>
      </c>
      <c r="Q7" s="1" t="n">
        <v>100</v>
      </c>
      <c r="R7" s="0" t="n">
        <v>100</v>
      </c>
      <c r="S7" s="1" t="n">
        <v>100</v>
      </c>
      <c r="T7" s="2" t="n">
        <f aca="false">SUM(J7,L7,N7,P7*2,R7*2)</f>
        <v>1100</v>
      </c>
      <c r="U7" s="2" t="n">
        <f aca="false">K7+SUM(L7:O7)+SUM(P7:S7)*2</f>
        <v>2010</v>
      </c>
      <c r="V7" s="1" t="n">
        <v>0</v>
      </c>
      <c r="W7" s="1" t="n">
        <f aca="false">U7+V7</f>
        <v>2010</v>
      </c>
      <c r="X7" s="1" t="n">
        <v>39</v>
      </c>
      <c r="Y7" s="1" t="s">
        <v>26</v>
      </c>
      <c r="Z7" s="0" t="n">
        <v>1</v>
      </c>
      <c r="AA7" s="0" t="n">
        <v>1</v>
      </c>
      <c r="AB7" s="0" t="n">
        <v>7</v>
      </c>
      <c r="AC7" s="0" t="n">
        <v>11</v>
      </c>
      <c r="AD7" s="0" t="n">
        <v>7</v>
      </c>
      <c r="AE7" s="10"/>
    </row>
    <row r="8" customFormat="false" ht="12.8" hidden="false" customHeight="false" outlineLevel="0" collapsed="false">
      <c r="A8" s="0" t="s">
        <v>32</v>
      </c>
      <c r="B8" s="0" t="n">
        <v>210</v>
      </c>
      <c r="C8" s="1" t="n">
        <v>110</v>
      </c>
      <c r="D8" s="0" t="n">
        <v>110</v>
      </c>
      <c r="E8" s="1" t="n">
        <v>60</v>
      </c>
      <c r="F8" s="0" t="n">
        <v>60</v>
      </c>
      <c r="G8" s="1" t="n">
        <v>35</v>
      </c>
      <c r="H8" s="0" t="n">
        <v>50</v>
      </c>
      <c r="I8" s="1" t="n">
        <v>25</v>
      </c>
      <c r="J8" s="2" t="n">
        <f aca="false">SUM(B8,D8,F8*2,H8*2)</f>
        <v>540</v>
      </c>
      <c r="K8" s="2" t="n">
        <f aca="false">SUM(B8:E8) + SUM(F8:I8)*2</f>
        <v>830</v>
      </c>
      <c r="L8" s="0" t="n">
        <v>100</v>
      </c>
      <c r="M8" s="1" t="n">
        <v>100</v>
      </c>
      <c r="N8" s="0" t="n">
        <v>100</v>
      </c>
      <c r="O8" s="1" t="n">
        <v>100</v>
      </c>
      <c r="P8" s="0" t="n">
        <v>100</v>
      </c>
      <c r="Q8" s="1" t="n">
        <v>100</v>
      </c>
      <c r="R8" s="0" t="n">
        <v>100</v>
      </c>
      <c r="S8" s="1" t="n">
        <v>100</v>
      </c>
      <c r="T8" s="2" t="n">
        <f aca="false">SUM(J8,L8,N8,P8*2,R8*2)</f>
        <v>1140</v>
      </c>
      <c r="U8" s="2" t="n">
        <f aca="false">K8+SUM(L8:O8)+SUM(P8:S8)*2</f>
        <v>2030</v>
      </c>
      <c r="V8" s="1" t="n">
        <v>0</v>
      </c>
      <c r="W8" s="1" t="n">
        <f aca="false">U8+V8</f>
        <v>2030</v>
      </c>
      <c r="X8" s="1" t="n">
        <v>39</v>
      </c>
      <c r="Y8" s="1" t="s">
        <v>26</v>
      </c>
      <c r="AC8" s="0" t="n">
        <v>11</v>
      </c>
      <c r="AD8" s="0" t="n">
        <v>7</v>
      </c>
    </row>
    <row r="9" customFormat="false" ht="12.8" hidden="false" customHeight="false" outlineLevel="0" collapsed="false">
      <c r="A9" s="0" t="s">
        <v>33</v>
      </c>
      <c r="B9" s="0" t="n">
        <v>210</v>
      </c>
      <c r="C9" s="1" t="n">
        <v>110</v>
      </c>
      <c r="D9" s="0" t="n">
        <v>110</v>
      </c>
      <c r="E9" s="1" t="n">
        <v>60</v>
      </c>
      <c r="F9" s="0" t="n">
        <v>60</v>
      </c>
      <c r="G9" s="1" t="n">
        <v>35</v>
      </c>
      <c r="H9" s="0" t="n">
        <v>60</v>
      </c>
      <c r="I9" s="1" t="n">
        <v>35</v>
      </c>
      <c r="J9" s="2" t="n">
        <f aca="false">SUM(B9,D9,F9*2,H9*2)</f>
        <v>560</v>
      </c>
      <c r="K9" s="2" t="n">
        <f aca="false">SUM(B9:E9) + SUM(F9:I9)*2</f>
        <v>870</v>
      </c>
      <c r="L9" s="0" t="n">
        <v>100</v>
      </c>
      <c r="M9" s="1" t="n">
        <v>100</v>
      </c>
      <c r="N9" s="0" t="n">
        <v>100</v>
      </c>
      <c r="O9" s="1" t="n">
        <v>100</v>
      </c>
      <c r="P9" s="0" t="n">
        <v>100</v>
      </c>
      <c r="Q9" s="1" t="n">
        <v>100</v>
      </c>
      <c r="R9" s="0" t="n">
        <v>100</v>
      </c>
      <c r="S9" s="1" t="n">
        <v>100</v>
      </c>
      <c r="T9" s="2" t="n">
        <f aca="false">SUM(J9,L9,N9,P9*2,R9*2)</f>
        <v>1160</v>
      </c>
      <c r="U9" s="2" t="n">
        <f aca="false">K9+SUM(L9:O9)+SUM(P9:S9)*2</f>
        <v>2070</v>
      </c>
      <c r="V9" s="1" t="n">
        <v>0</v>
      </c>
      <c r="W9" s="1" t="n">
        <f aca="false">U9+V9</f>
        <v>2070</v>
      </c>
      <c r="X9" s="1" t="n">
        <v>39</v>
      </c>
      <c r="Y9" s="1" t="s">
        <v>26</v>
      </c>
      <c r="AC9" s="0" t="n">
        <v>11</v>
      </c>
      <c r="AD9" s="0" t="n">
        <v>7</v>
      </c>
    </row>
    <row r="10" customFormat="false" ht="12.8" hidden="false" customHeight="false" outlineLevel="0" collapsed="false">
      <c r="A10" s="11" t="s">
        <v>34</v>
      </c>
      <c r="B10" s="0" t="n">
        <v>230</v>
      </c>
      <c r="C10" s="1" t="n">
        <v>110</v>
      </c>
      <c r="D10" s="0" t="n">
        <v>125</v>
      </c>
      <c r="E10" s="1" t="n">
        <v>60</v>
      </c>
      <c r="F10" s="0" t="n">
        <v>80</v>
      </c>
      <c r="G10" s="1" t="n">
        <v>35</v>
      </c>
      <c r="H10" s="0" t="n">
        <v>80</v>
      </c>
      <c r="I10" s="1" t="n">
        <v>35</v>
      </c>
      <c r="J10" s="2" t="n">
        <f aca="false">SUM(B10,D10,F10*2,H10*2)</f>
        <v>675</v>
      </c>
      <c r="K10" s="2" t="n">
        <f aca="false">SUM(B10:E10) + SUM(F10:I10)*2</f>
        <v>985</v>
      </c>
      <c r="L10" s="0" t="n">
        <v>100</v>
      </c>
      <c r="M10" s="1" t="n">
        <v>100</v>
      </c>
      <c r="N10" s="0" t="n">
        <v>100</v>
      </c>
      <c r="O10" s="1" t="n">
        <v>100</v>
      </c>
      <c r="P10" s="0" t="n">
        <v>100</v>
      </c>
      <c r="Q10" s="1" t="n">
        <v>100</v>
      </c>
      <c r="R10" s="0" t="n">
        <v>100</v>
      </c>
      <c r="S10" s="1" t="n">
        <v>100</v>
      </c>
      <c r="T10" s="2" t="n">
        <f aca="false">SUM(J10,L10,N10,P10*2,R10*2)</f>
        <v>1275</v>
      </c>
      <c r="U10" s="2" t="n">
        <f aca="false">K10+SUM(L10:O10)+SUM(P10:S10)*2</f>
        <v>2185</v>
      </c>
      <c r="V10" s="1" t="n">
        <v>0</v>
      </c>
      <c r="W10" s="1" t="n">
        <f aca="false">U10+V10</f>
        <v>2185</v>
      </c>
      <c r="X10" s="1" t="n">
        <v>39</v>
      </c>
      <c r="Y10" s="1" t="s">
        <v>26</v>
      </c>
      <c r="AC10" s="0" t="n">
        <v>11</v>
      </c>
      <c r="AD10" s="0" t="n">
        <v>7</v>
      </c>
    </row>
    <row r="11" customFormat="false" ht="12.8" hidden="false" customHeight="false" outlineLevel="0" collapsed="false">
      <c r="A11" s="0" t="s">
        <v>35</v>
      </c>
      <c r="B11" s="0" t="n">
        <v>240</v>
      </c>
      <c r="C11" s="1" t="n">
        <v>130</v>
      </c>
      <c r="D11" s="0" t="n">
        <v>140</v>
      </c>
      <c r="E11" s="1" t="n">
        <v>60</v>
      </c>
      <c r="F11" s="0" t="n">
        <v>90</v>
      </c>
      <c r="G11" s="1" t="n">
        <v>30</v>
      </c>
      <c r="H11" s="0" t="n">
        <v>90</v>
      </c>
      <c r="I11" s="1" t="n">
        <v>30</v>
      </c>
      <c r="J11" s="2" t="n">
        <f aca="false">SUM(B11,D11,F11*2,H11*2)</f>
        <v>740</v>
      </c>
      <c r="K11" s="2" t="n">
        <f aca="false">SUM(B11:E11) + SUM(F11:I11)*2</f>
        <v>1050</v>
      </c>
      <c r="L11" s="0" t="n">
        <v>100</v>
      </c>
      <c r="M11" s="1" t="n">
        <v>100</v>
      </c>
      <c r="N11" s="0" t="n">
        <v>100</v>
      </c>
      <c r="O11" s="1" t="n">
        <v>100</v>
      </c>
      <c r="P11" s="0" t="n">
        <v>100</v>
      </c>
      <c r="Q11" s="1" t="n">
        <v>100</v>
      </c>
      <c r="R11" s="0" t="n">
        <v>100</v>
      </c>
      <c r="S11" s="1" t="n">
        <v>100</v>
      </c>
      <c r="T11" s="2" t="n">
        <f aca="false">SUM(J11,L11,N11,P11*2,R11*2)</f>
        <v>1340</v>
      </c>
      <c r="U11" s="2" t="n">
        <f aca="false">K11+SUM(L11:O11)+SUM(P11:S11)*2</f>
        <v>2250</v>
      </c>
      <c r="V11" s="1" t="n">
        <v>0</v>
      </c>
      <c r="W11" s="1" t="n">
        <f aca="false">U11+V11</f>
        <v>2250</v>
      </c>
      <c r="X11" s="1" t="n">
        <v>39</v>
      </c>
      <c r="Y11" s="1" t="s">
        <v>26</v>
      </c>
      <c r="AB11" s="0" t="n">
        <v>14</v>
      </c>
      <c r="AC11" s="0" t="n">
        <v>18</v>
      </c>
      <c r="AD11" s="0" t="n">
        <v>14</v>
      </c>
      <c r="AE11" s="0" t="s">
        <v>36</v>
      </c>
    </row>
    <row r="12" customFormat="false" ht="23.85" hidden="false" customHeight="false" outlineLevel="0" collapsed="false">
      <c r="A12" s="0" t="s">
        <v>37</v>
      </c>
      <c r="B12" s="0" t="n">
        <v>230</v>
      </c>
      <c r="C12" s="1" t="n">
        <v>180</v>
      </c>
      <c r="D12" s="0" t="n">
        <v>130</v>
      </c>
      <c r="E12" s="1" t="n">
        <v>110</v>
      </c>
      <c r="F12" s="0" t="n">
        <v>80</v>
      </c>
      <c r="G12" s="1" t="n">
        <v>50</v>
      </c>
      <c r="H12" s="0" t="n">
        <v>80</v>
      </c>
      <c r="I12" s="1" t="n">
        <v>50</v>
      </c>
      <c r="J12" s="2" t="n">
        <f aca="false">SUM(B12,D12,F12*2,H12*2)</f>
        <v>680</v>
      </c>
      <c r="K12" s="2" t="n">
        <f aca="false">SUM(B12:E12) + SUM(F12:I12)*2</f>
        <v>1170</v>
      </c>
      <c r="L12" s="0" t="n">
        <v>100</v>
      </c>
      <c r="M12" s="1" t="n">
        <v>100</v>
      </c>
      <c r="N12" s="0" t="n">
        <v>100</v>
      </c>
      <c r="O12" s="1" t="n">
        <v>100</v>
      </c>
      <c r="P12" s="0" t="n">
        <v>100</v>
      </c>
      <c r="Q12" s="1" t="n">
        <v>100</v>
      </c>
      <c r="R12" s="0" t="n">
        <v>100</v>
      </c>
      <c r="S12" s="1" t="n">
        <v>100</v>
      </c>
      <c r="T12" s="2" t="n">
        <f aca="false">SUM(J12,L12,N12,P12*2,R12*2)</f>
        <v>1280</v>
      </c>
      <c r="U12" s="2" t="n">
        <f aca="false">K12+SUM(L12:O12)+SUM(P12:S12)*2</f>
        <v>2370</v>
      </c>
      <c r="V12" s="1" t="n">
        <v>840</v>
      </c>
      <c r="W12" s="1" t="n">
        <f aca="false">U12+V12</f>
        <v>3210</v>
      </c>
      <c r="X12" s="1" t="n">
        <v>41</v>
      </c>
      <c r="Y12" s="12" t="s">
        <v>38</v>
      </c>
      <c r="Z12" s="0" t="n">
        <v>21</v>
      </c>
      <c r="AA12" s="0" t="n">
        <v>21</v>
      </c>
      <c r="AB12" s="0" t="n">
        <v>21</v>
      </c>
      <c r="AC12" s="0" t="n">
        <v>25</v>
      </c>
      <c r="AD12" s="0" t="n">
        <v>21</v>
      </c>
      <c r="AE12" s="10"/>
    </row>
    <row r="13" customFormat="false" ht="12.8" hidden="false" customHeight="false" outlineLevel="0" collapsed="false">
      <c r="A13" s="0" t="s">
        <v>39</v>
      </c>
      <c r="B13" s="0" t="n">
        <v>360</v>
      </c>
      <c r="C13" s="1" t="n">
        <v>185</v>
      </c>
      <c r="D13" s="0" t="n">
        <v>0</v>
      </c>
      <c r="E13" s="1" t="n">
        <v>0</v>
      </c>
      <c r="F13" s="0" t="n">
        <v>130</v>
      </c>
      <c r="G13" s="1" t="n">
        <v>85</v>
      </c>
      <c r="H13" s="0" t="n">
        <v>130</v>
      </c>
      <c r="I13" s="1" t="n">
        <v>85</v>
      </c>
      <c r="J13" s="2" t="n">
        <f aca="false">SUM(B13,D13,F13*2,H13*2)</f>
        <v>880</v>
      </c>
      <c r="K13" s="2" t="n">
        <f aca="false">SUM(B13:E13) + SUM(F13:I13)*2</f>
        <v>1405</v>
      </c>
      <c r="L13" s="0" t="n">
        <v>100</v>
      </c>
      <c r="M13" s="1" t="n">
        <v>100</v>
      </c>
      <c r="N13" s="0" t="n">
        <v>0</v>
      </c>
      <c r="O13" s="1" t="n">
        <v>0</v>
      </c>
      <c r="P13" s="0" t="n">
        <v>100</v>
      </c>
      <c r="Q13" s="1" t="n">
        <v>100</v>
      </c>
      <c r="R13" s="0" t="n">
        <v>100</v>
      </c>
      <c r="S13" s="1" t="n">
        <v>100</v>
      </c>
      <c r="T13" s="2" t="n">
        <f aca="false">SUM(J13,L13,N13,P13*2,R13*2)</f>
        <v>1380</v>
      </c>
      <c r="U13" s="2" t="n">
        <f aca="false">K13+SUM(L13:O13)+SUM(P13:S13)*2</f>
        <v>2405</v>
      </c>
      <c r="V13" s="1" t="n">
        <v>0</v>
      </c>
      <c r="W13" s="1" t="n">
        <f aca="false">U13+V13</f>
        <v>2405</v>
      </c>
      <c r="X13" s="1" t="n">
        <v>39</v>
      </c>
      <c r="Y13" s="1" t="s">
        <v>26</v>
      </c>
      <c r="AB13" s="0" t="s">
        <v>40</v>
      </c>
      <c r="AC13" s="0" t="n">
        <v>25</v>
      </c>
      <c r="AD13" s="0" t="n">
        <v>21</v>
      </c>
      <c r="AE13" s="10"/>
    </row>
    <row r="14" customFormat="false" ht="12.8" hidden="false" customHeight="false" outlineLevel="0" collapsed="false">
      <c r="A14" s="0" t="s">
        <v>41</v>
      </c>
      <c r="B14" s="0" t="n">
        <v>240</v>
      </c>
      <c r="C14" s="1" t="n">
        <v>160</v>
      </c>
      <c r="D14" s="0" t="n">
        <v>140</v>
      </c>
      <c r="E14" s="1" t="n">
        <v>90</v>
      </c>
      <c r="F14" s="0" t="n">
        <v>90</v>
      </c>
      <c r="G14" s="1" t="n">
        <v>60</v>
      </c>
      <c r="H14" s="0" t="n">
        <v>90</v>
      </c>
      <c r="I14" s="1" t="n">
        <v>60</v>
      </c>
      <c r="J14" s="2" t="n">
        <f aca="false">SUM(B14,D14,F14*2,H14*2)</f>
        <v>740</v>
      </c>
      <c r="K14" s="2" t="n">
        <f aca="false">SUM(B14:E14) + SUM(F14:I14)*2</f>
        <v>1230</v>
      </c>
      <c r="L14" s="0" t="n">
        <v>100</v>
      </c>
      <c r="M14" s="1" t="n">
        <v>100</v>
      </c>
      <c r="N14" s="0" t="n">
        <v>100</v>
      </c>
      <c r="O14" s="1" t="n">
        <v>100</v>
      </c>
      <c r="P14" s="0" t="n">
        <v>100</v>
      </c>
      <c r="Q14" s="1" t="n">
        <v>100</v>
      </c>
      <c r="R14" s="0" t="n">
        <v>100</v>
      </c>
      <c r="S14" s="1" t="n">
        <v>100</v>
      </c>
      <c r="T14" s="2" t="n">
        <f aca="false">SUM(J14,L14,N14,P14*2,R14*2)</f>
        <v>1340</v>
      </c>
      <c r="U14" s="2" t="n">
        <f aca="false">K14+SUM(L14:O14)+SUM(P14:S14)*2</f>
        <v>2430</v>
      </c>
      <c r="V14" s="1" t="n">
        <v>0</v>
      </c>
      <c r="W14" s="1" t="n">
        <f aca="false">U14+V14</f>
        <v>2430</v>
      </c>
      <c r="X14" s="1" t="n">
        <v>39</v>
      </c>
      <c r="Y14" s="1" t="s">
        <v>26</v>
      </c>
      <c r="Z14" s="0" t="n">
        <v>14</v>
      </c>
      <c r="AA14" s="0" t="n">
        <v>14</v>
      </c>
      <c r="AB14" s="0" t="n">
        <v>14</v>
      </c>
      <c r="AC14" s="0" t="n">
        <v>18</v>
      </c>
      <c r="AD14" s="0" t="n">
        <v>14</v>
      </c>
      <c r="AE14" s="10"/>
    </row>
    <row r="15" customFormat="false" ht="12.8" hidden="false" customHeight="false" outlineLevel="0" collapsed="false">
      <c r="A15" s="0" t="s">
        <v>42</v>
      </c>
      <c r="B15" s="0" t="n">
        <v>240</v>
      </c>
      <c r="C15" s="1" t="n">
        <v>160</v>
      </c>
      <c r="D15" s="0" t="n">
        <v>140</v>
      </c>
      <c r="E15" s="1" t="n">
        <v>90</v>
      </c>
      <c r="F15" s="0" t="n">
        <v>90</v>
      </c>
      <c r="G15" s="1" t="n">
        <v>60</v>
      </c>
      <c r="H15" s="0" t="n">
        <v>90</v>
      </c>
      <c r="I15" s="1" t="n">
        <v>60</v>
      </c>
      <c r="J15" s="2" t="n">
        <f aca="false">SUM(B15,D15,F15*2,H15*2)</f>
        <v>740</v>
      </c>
      <c r="K15" s="2" t="n">
        <f aca="false">SUM(B15:E15) + SUM(F15:I15)*2</f>
        <v>1230</v>
      </c>
      <c r="L15" s="0" t="n">
        <v>100</v>
      </c>
      <c r="M15" s="1" t="n">
        <v>100</v>
      </c>
      <c r="N15" s="0" t="n">
        <v>100</v>
      </c>
      <c r="O15" s="1" t="n">
        <v>100</v>
      </c>
      <c r="P15" s="0" t="n">
        <v>100</v>
      </c>
      <c r="Q15" s="1" t="n">
        <v>100</v>
      </c>
      <c r="R15" s="0" t="n">
        <v>100</v>
      </c>
      <c r="S15" s="1" t="n">
        <v>100</v>
      </c>
      <c r="T15" s="2" t="n">
        <f aca="false">SUM(J15,L15,N15,P15*2,R15*2)</f>
        <v>1340</v>
      </c>
      <c r="U15" s="2" t="n">
        <f aca="false">K15+SUM(L15:O15)+SUM(P15:S15)*2</f>
        <v>2430</v>
      </c>
      <c r="V15" s="1" t="n">
        <v>0</v>
      </c>
      <c r="W15" s="1" t="n">
        <f aca="false">U15+V15</f>
        <v>2430</v>
      </c>
      <c r="X15" s="1" t="n">
        <v>39</v>
      </c>
      <c r="Y15" s="1" t="s">
        <v>26</v>
      </c>
      <c r="AC15" s="0" t="n">
        <v>18</v>
      </c>
      <c r="AD15" s="0" t="n">
        <v>14</v>
      </c>
      <c r="AE15" s="10"/>
    </row>
    <row r="16" customFormat="false" ht="12.8" hidden="false" customHeight="false" outlineLevel="0" collapsed="false">
      <c r="A16" s="0" t="s">
        <v>43</v>
      </c>
      <c r="B16" s="0" t="n">
        <v>275</v>
      </c>
      <c r="C16" s="1" t="n">
        <v>175</v>
      </c>
      <c r="D16" s="0" t="n">
        <v>150</v>
      </c>
      <c r="E16" s="1" t="n">
        <v>100</v>
      </c>
      <c r="F16" s="0" t="n">
        <v>100</v>
      </c>
      <c r="G16" s="1" t="n">
        <v>70</v>
      </c>
      <c r="H16" s="0" t="n">
        <v>100</v>
      </c>
      <c r="I16" s="1" t="n">
        <v>70</v>
      </c>
      <c r="J16" s="2" t="n">
        <f aca="false">SUM(B16,D16,F16*2,H16*2)</f>
        <v>825</v>
      </c>
      <c r="K16" s="2" t="n">
        <f aca="false">SUM(B16:E16) + SUM(F16:I16)*2</f>
        <v>1380</v>
      </c>
      <c r="L16" s="0" t="n">
        <v>100</v>
      </c>
      <c r="M16" s="1" t="n">
        <v>100</v>
      </c>
      <c r="N16" s="0" t="n">
        <v>100</v>
      </c>
      <c r="O16" s="1" t="n">
        <v>100</v>
      </c>
      <c r="P16" s="0" t="n">
        <v>100</v>
      </c>
      <c r="Q16" s="1" t="n">
        <v>100</v>
      </c>
      <c r="R16" s="0" t="n">
        <v>100</v>
      </c>
      <c r="S16" s="1" t="n">
        <v>100</v>
      </c>
      <c r="T16" s="2" t="n">
        <f aca="false">SUM(J16,L16,N16,P16*2,R16*2)</f>
        <v>1425</v>
      </c>
      <c r="U16" s="2" t="n">
        <f aca="false">K16+SUM(L16:O16)+SUM(P16:S16)*2</f>
        <v>2580</v>
      </c>
      <c r="W16" s="1" t="n">
        <f aca="false">U16+V16</f>
        <v>2580</v>
      </c>
      <c r="AC16" s="0" t="n">
        <v>18</v>
      </c>
      <c r="AD16" s="0" t="n">
        <v>14</v>
      </c>
    </row>
    <row r="17" customFormat="false" ht="12.8" hidden="false" customHeight="false" outlineLevel="0" collapsed="false">
      <c r="A17" s="0" t="s">
        <v>44</v>
      </c>
      <c r="B17" s="0" t="n">
        <v>255</v>
      </c>
      <c r="C17" s="1" t="n">
        <v>175</v>
      </c>
      <c r="D17" s="0" t="n">
        <v>160</v>
      </c>
      <c r="E17" s="1" t="n">
        <v>100</v>
      </c>
      <c r="F17" s="0" t="n">
        <v>100</v>
      </c>
      <c r="G17" s="1" t="n">
        <v>75</v>
      </c>
      <c r="H17" s="0" t="n">
        <v>110</v>
      </c>
      <c r="I17" s="1" t="n">
        <v>70</v>
      </c>
      <c r="J17" s="2" t="n">
        <f aca="false">SUM(B17,D17,F17*2,H17*2)</f>
        <v>835</v>
      </c>
      <c r="K17" s="2" t="n">
        <f aca="false">SUM(B17:E17) + SUM(F17:I17)*2</f>
        <v>1400</v>
      </c>
      <c r="L17" s="0" t="n">
        <v>100</v>
      </c>
      <c r="M17" s="1" t="n">
        <v>100</v>
      </c>
      <c r="N17" s="0" t="n">
        <v>100</v>
      </c>
      <c r="O17" s="1" t="n">
        <v>100</v>
      </c>
      <c r="P17" s="0" t="n">
        <v>100</v>
      </c>
      <c r="Q17" s="1" t="n">
        <v>100</v>
      </c>
      <c r="R17" s="0" t="n">
        <v>100</v>
      </c>
      <c r="S17" s="1" t="n">
        <v>100</v>
      </c>
      <c r="T17" s="2" t="n">
        <f aca="false">SUM(J17,L17,N17,P17*2,R17*2)</f>
        <v>1435</v>
      </c>
      <c r="U17" s="2" t="n">
        <f aca="false">K17+SUM(L17:O17)+SUM(P17:S17)*2</f>
        <v>2600</v>
      </c>
      <c r="V17" s="1" t="n">
        <v>0</v>
      </c>
      <c r="W17" s="1" t="n">
        <f aca="false">U17+V17</f>
        <v>2600</v>
      </c>
      <c r="X17" s="1" t="n">
        <v>39</v>
      </c>
      <c r="Y17" s="1" t="s">
        <v>26</v>
      </c>
    </row>
    <row r="18" customFormat="false" ht="12.8" hidden="false" customHeight="false" outlineLevel="0" collapsed="false">
      <c r="A18" s="0" t="s">
        <v>45</v>
      </c>
      <c r="B18" s="0" t="n">
        <v>300</v>
      </c>
      <c r="C18" s="1" t="n">
        <v>130</v>
      </c>
      <c r="D18" s="0" t="n">
        <v>200</v>
      </c>
      <c r="E18" s="1" t="n">
        <v>60</v>
      </c>
      <c r="F18" s="0" t="n">
        <v>150</v>
      </c>
      <c r="G18" s="1" t="n">
        <v>30</v>
      </c>
      <c r="H18" s="0" t="n">
        <v>150</v>
      </c>
      <c r="I18" s="1" t="n">
        <v>30</v>
      </c>
      <c r="J18" s="2" t="n">
        <f aca="false">SUM(B18,D18,F18*2,H18*2)</f>
        <v>1100</v>
      </c>
      <c r="K18" s="2" t="n">
        <f aca="false">SUM(B18:E18) + SUM(F18:I18)*2</f>
        <v>1410</v>
      </c>
      <c r="L18" s="0" t="n">
        <v>100</v>
      </c>
      <c r="M18" s="1" t="n">
        <v>100</v>
      </c>
      <c r="N18" s="0" t="n">
        <v>100</v>
      </c>
      <c r="O18" s="1" t="n">
        <v>100</v>
      </c>
      <c r="P18" s="0" t="n">
        <v>100</v>
      </c>
      <c r="Q18" s="1" t="n">
        <v>100</v>
      </c>
      <c r="R18" s="0" t="n">
        <v>100</v>
      </c>
      <c r="S18" s="1" t="n">
        <v>100</v>
      </c>
      <c r="T18" s="2" t="n">
        <f aca="false">SUM(J18,L18,N18,P18*2,R18*2)</f>
        <v>1700</v>
      </c>
      <c r="U18" s="2" t="n">
        <f aca="false">K18+SUM(L18:O18)+SUM(P18:S18)*2</f>
        <v>2610</v>
      </c>
      <c r="V18" s="1" t="n">
        <v>0</v>
      </c>
      <c r="W18" s="1" t="n">
        <f aca="false">U18+V18</f>
        <v>2610</v>
      </c>
      <c r="X18" s="1" t="n">
        <v>39</v>
      </c>
      <c r="Y18" s="1" t="s">
        <v>26</v>
      </c>
      <c r="Z18" s="0" t="n">
        <v>21</v>
      </c>
      <c r="AA18" s="0" t="n">
        <v>21</v>
      </c>
      <c r="AB18" s="0" t="n">
        <v>21</v>
      </c>
      <c r="AC18" s="0" t="n">
        <v>25</v>
      </c>
      <c r="AD18" s="0" t="n">
        <v>21</v>
      </c>
      <c r="AE18" s="0" t="s">
        <v>46</v>
      </c>
    </row>
    <row r="19" customFormat="false" ht="12.8" hidden="false" customHeight="false" outlineLevel="0" collapsed="false">
      <c r="A19" s="0" t="s">
        <v>47</v>
      </c>
      <c r="B19" s="0" t="n">
        <v>320</v>
      </c>
      <c r="C19" s="1" t="n">
        <v>210</v>
      </c>
      <c r="D19" s="0" t="n">
        <v>220</v>
      </c>
      <c r="E19" s="1" t="n">
        <v>140</v>
      </c>
      <c r="F19" s="0" t="n">
        <v>170</v>
      </c>
      <c r="G19" s="1" t="n">
        <v>110</v>
      </c>
      <c r="H19" s="0" t="n">
        <v>170</v>
      </c>
      <c r="I19" s="1" t="n">
        <v>110</v>
      </c>
      <c r="J19" s="2" t="n">
        <f aca="false">SUM(B19,D19,F19*2,H19*2)</f>
        <v>1220</v>
      </c>
      <c r="K19" s="2" t="n">
        <f aca="false">SUM(B19:E19) + SUM(F19:I19)*2</f>
        <v>2010</v>
      </c>
      <c r="L19" s="0" t="n">
        <v>0</v>
      </c>
      <c r="M19" s="1" t="n">
        <v>100</v>
      </c>
      <c r="N19" s="0" t="n">
        <v>0</v>
      </c>
      <c r="O19" s="1" t="n">
        <v>100</v>
      </c>
      <c r="P19" s="0" t="n">
        <v>0</v>
      </c>
      <c r="Q19" s="1" t="n">
        <v>100</v>
      </c>
      <c r="R19" s="0" t="n">
        <v>0</v>
      </c>
      <c r="S19" s="1" t="n">
        <v>100</v>
      </c>
      <c r="T19" s="2" t="n">
        <f aca="false">SUM(J19,L19,N19,P19*2,R19*2)</f>
        <v>1220</v>
      </c>
      <c r="U19" s="2" t="n">
        <f aca="false">K19+SUM(L19:O19)+SUM(P19:S19)*2</f>
        <v>2610</v>
      </c>
      <c r="W19" s="1" t="n">
        <f aca="false">U19+V19</f>
        <v>2610</v>
      </c>
    </row>
    <row r="20" customFormat="false" ht="12.8" hidden="false" customHeight="false" outlineLevel="0" collapsed="false">
      <c r="A20" s="0" t="s">
        <v>48</v>
      </c>
      <c r="B20" s="0" t="n">
        <v>240</v>
      </c>
      <c r="C20" s="1" t="n">
        <v>210</v>
      </c>
      <c r="D20" s="0" t="n">
        <v>140</v>
      </c>
      <c r="E20" s="1" t="n">
        <v>140</v>
      </c>
      <c r="F20" s="0" t="n">
        <v>90</v>
      </c>
      <c r="G20" s="1" t="n">
        <v>110</v>
      </c>
      <c r="H20" s="0" t="n">
        <v>90</v>
      </c>
      <c r="I20" s="1" t="n">
        <v>110</v>
      </c>
      <c r="J20" s="2" t="n">
        <f aca="false">SUM(B20,D20,F20*2,H20*2)</f>
        <v>740</v>
      </c>
      <c r="K20" s="2" t="n">
        <f aca="false">SUM(B20:E20) + SUM(F20:I20)*2</f>
        <v>1530</v>
      </c>
      <c r="L20" s="0" t="n">
        <v>100</v>
      </c>
      <c r="M20" s="1" t="n">
        <v>100</v>
      </c>
      <c r="N20" s="0" t="n">
        <v>100</v>
      </c>
      <c r="O20" s="1" t="n">
        <v>100</v>
      </c>
      <c r="P20" s="0" t="n">
        <v>100</v>
      </c>
      <c r="Q20" s="1" t="n">
        <v>100</v>
      </c>
      <c r="R20" s="0" t="n">
        <v>100</v>
      </c>
      <c r="S20" s="1" t="n">
        <v>100</v>
      </c>
      <c r="T20" s="2" t="n">
        <f aca="false">SUM(J20,L20,N20,P20*2,R20*2)</f>
        <v>1340</v>
      </c>
      <c r="U20" s="2" t="n">
        <f aca="false">K20+SUM(L20:O20)+SUM(P20:S20)*2</f>
        <v>2730</v>
      </c>
      <c r="W20" s="1" t="n">
        <f aca="false">U20+V20</f>
        <v>2730</v>
      </c>
      <c r="AC20" s="0" t="n">
        <v>18</v>
      </c>
      <c r="AD20" s="0" t="n">
        <v>14</v>
      </c>
    </row>
    <row r="21" customFormat="false" ht="12.8" hidden="false" customHeight="false" outlineLevel="0" collapsed="false">
      <c r="A21" s="0" t="s">
        <v>49</v>
      </c>
      <c r="B21" s="0" t="n">
        <v>280</v>
      </c>
      <c r="C21" s="1" t="n">
        <v>185</v>
      </c>
      <c r="D21" s="0" t="n">
        <v>180</v>
      </c>
      <c r="E21" s="1" t="n">
        <v>120</v>
      </c>
      <c r="F21" s="0" t="n">
        <v>130</v>
      </c>
      <c r="G21" s="1" t="n">
        <v>85</v>
      </c>
      <c r="H21" s="0" t="n">
        <v>130</v>
      </c>
      <c r="I21" s="1" t="n">
        <v>85</v>
      </c>
      <c r="J21" s="2" t="n">
        <f aca="false">SUM(B21,D21,F21*2,H21*2)</f>
        <v>980</v>
      </c>
      <c r="K21" s="2" t="n">
        <f aca="false">SUM(B21:E21) + SUM(F21:I21)*2</f>
        <v>1625</v>
      </c>
      <c r="L21" s="0" t="n">
        <v>100</v>
      </c>
      <c r="M21" s="1" t="n">
        <v>100</v>
      </c>
      <c r="N21" s="0" t="n">
        <v>100</v>
      </c>
      <c r="O21" s="1" t="n">
        <v>100</v>
      </c>
      <c r="P21" s="0" t="n">
        <v>100</v>
      </c>
      <c r="Q21" s="1" t="n">
        <v>100</v>
      </c>
      <c r="R21" s="0" t="n">
        <v>100</v>
      </c>
      <c r="S21" s="1" t="n">
        <v>100</v>
      </c>
      <c r="T21" s="2" t="n">
        <f aca="false">SUM(J21,L21,N21,P21*2,R21*2)</f>
        <v>1580</v>
      </c>
      <c r="U21" s="2" t="n">
        <f aca="false">K21+SUM(L21:O21)+SUM(P21:S21)*2</f>
        <v>2825</v>
      </c>
      <c r="W21" s="1" t="n">
        <f aca="false">U21+V21</f>
        <v>2825</v>
      </c>
      <c r="AC21" s="0" t="n">
        <v>25</v>
      </c>
      <c r="AD21" s="0" t="n">
        <v>21</v>
      </c>
    </row>
    <row r="22" customFormat="false" ht="12.8" hidden="false" customHeight="false" outlineLevel="0" collapsed="false">
      <c r="A22" s="0" t="s">
        <v>50</v>
      </c>
      <c r="B22" s="0" t="n">
        <v>280</v>
      </c>
      <c r="C22" s="1" t="n">
        <v>185</v>
      </c>
      <c r="D22" s="0" t="n">
        <v>180</v>
      </c>
      <c r="E22" s="1" t="n">
        <v>120</v>
      </c>
      <c r="F22" s="0" t="n">
        <v>130</v>
      </c>
      <c r="G22" s="1" t="n">
        <v>85</v>
      </c>
      <c r="H22" s="0" t="n">
        <v>130</v>
      </c>
      <c r="I22" s="1" t="n">
        <v>85</v>
      </c>
      <c r="J22" s="2" t="n">
        <f aca="false">SUM(B22,D22,F22*2,H22*2)</f>
        <v>980</v>
      </c>
      <c r="K22" s="2" t="n">
        <f aca="false">SUM(B22:E22) + SUM(F22:I22)*2</f>
        <v>1625</v>
      </c>
      <c r="L22" s="0" t="n">
        <v>100</v>
      </c>
      <c r="M22" s="1" t="n">
        <v>100</v>
      </c>
      <c r="N22" s="0" t="n">
        <v>100</v>
      </c>
      <c r="O22" s="1" t="n">
        <v>100</v>
      </c>
      <c r="P22" s="0" t="n">
        <v>100</v>
      </c>
      <c r="Q22" s="1" t="n">
        <v>100</v>
      </c>
      <c r="R22" s="0" t="n">
        <v>100</v>
      </c>
      <c r="S22" s="1" t="n">
        <v>100</v>
      </c>
      <c r="T22" s="2" t="n">
        <f aca="false">SUM(J22,L22,N22,P22*2,R22*2)</f>
        <v>1580</v>
      </c>
      <c r="U22" s="2" t="n">
        <f aca="false">K22+SUM(L22:O22)+SUM(P22:S22)*2</f>
        <v>2825</v>
      </c>
      <c r="V22" s="1" t="n">
        <v>0</v>
      </c>
      <c r="W22" s="1" t="n">
        <f aca="false">U22+V22</f>
        <v>2825</v>
      </c>
      <c r="X22" s="1" t="n">
        <v>39</v>
      </c>
      <c r="Y22" s="1" t="s">
        <v>26</v>
      </c>
    </row>
    <row r="23" customFormat="false" ht="12.8" hidden="false" customHeight="false" outlineLevel="0" collapsed="false">
      <c r="A23" s="0" t="s">
        <v>51</v>
      </c>
      <c r="B23" s="0" t="n">
        <v>280</v>
      </c>
      <c r="C23" s="1" t="n">
        <v>185</v>
      </c>
      <c r="D23" s="0" t="n">
        <v>180</v>
      </c>
      <c r="E23" s="1" t="n">
        <v>120</v>
      </c>
      <c r="F23" s="0" t="n">
        <v>130</v>
      </c>
      <c r="G23" s="1" t="n">
        <v>85</v>
      </c>
      <c r="H23" s="0" t="n">
        <v>130</v>
      </c>
      <c r="I23" s="1" t="n">
        <v>85</v>
      </c>
      <c r="J23" s="2" t="n">
        <f aca="false">SUM(B23,D23,F23*2,H23*2)</f>
        <v>980</v>
      </c>
      <c r="K23" s="2" t="n">
        <f aca="false">SUM(B23:E23) + SUM(F23:I23)*2</f>
        <v>1625</v>
      </c>
      <c r="L23" s="0" t="n">
        <v>100</v>
      </c>
      <c r="M23" s="1" t="n">
        <v>100</v>
      </c>
      <c r="N23" s="0" t="n">
        <v>100</v>
      </c>
      <c r="O23" s="1" t="n">
        <v>100</v>
      </c>
      <c r="P23" s="0" t="n">
        <v>100</v>
      </c>
      <c r="Q23" s="1" t="n">
        <v>100</v>
      </c>
      <c r="R23" s="0" t="n">
        <v>100</v>
      </c>
      <c r="S23" s="1" t="n">
        <v>100</v>
      </c>
      <c r="T23" s="2" t="n">
        <f aca="false">SUM(J23,L23,N23,P23*2,R23*2)</f>
        <v>1580</v>
      </c>
      <c r="U23" s="2" t="n">
        <f aca="false">K23+SUM(L23:O23)+SUM(P23:S23)*2</f>
        <v>2825</v>
      </c>
      <c r="V23" s="1" t="n">
        <v>0</v>
      </c>
      <c r="W23" s="1" t="n">
        <f aca="false">U23+V23</f>
        <v>2825</v>
      </c>
      <c r="X23" s="1" t="n">
        <v>39</v>
      </c>
      <c r="Y23" s="1" t="s">
        <v>26</v>
      </c>
      <c r="AC23" s="0" t="n">
        <v>25</v>
      </c>
      <c r="AD23" s="0" t="n">
        <v>21</v>
      </c>
    </row>
    <row r="24" customFormat="false" ht="12.8" hidden="false" customHeight="false" outlineLevel="0" collapsed="false">
      <c r="A24" s="0" t="s">
        <v>52</v>
      </c>
      <c r="B24" s="0" t="n">
        <v>280</v>
      </c>
      <c r="C24" s="1" t="n">
        <v>185</v>
      </c>
      <c r="D24" s="0" t="n">
        <v>180</v>
      </c>
      <c r="E24" s="1" t="n">
        <v>120</v>
      </c>
      <c r="F24" s="0" t="n">
        <v>130</v>
      </c>
      <c r="G24" s="1" t="n">
        <v>85</v>
      </c>
      <c r="H24" s="0" t="n">
        <v>130</v>
      </c>
      <c r="I24" s="1" t="n">
        <v>85</v>
      </c>
      <c r="J24" s="2" t="n">
        <f aca="false">SUM(B24,D24,F24*2,H24*2)</f>
        <v>980</v>
      </c>
      <c r="K24" s="2" t="n">
        <f aca="false">SUM(B24:E24) + SUM(F24:I24)*2</f>
        <v>1625</v>
      </c>
      <c r="L24" s="0" t="n">
        <v>100</v>
      </c>
      <c r="M24" s="1" t="n">
        <v>100</v>
      </c>
      <c r="N24" s="0" t="n">
        <v>100</v>
      </c>
      <c r="O24" s="1" t="n">
        <v>100</v>
      </c>
      <c r="P24" s="0" t="n">
        <v>100</v>
      </c>
      <c r="Q24" s="1" t="n">
        <v>100</v>
      </c>
      <c r="R24" s="0" t="n">
        <v>100</v>
      </c>
      <c r="S24" s="1" t="n">
        <v>100</v>
      </c>
      <c r="T24" s="2" t="n">
        <f aca="false">SUM(J24,L24,N24,P24*2,R24*2)</f>
        <v>1580</v>
      </c>
      <c r="U24" s="2" t="n">
        <f aca="false">K24+SUM(L24:O24)+SUM(P24:S24)*2</f>
        <v>2825</v>
      </c>
      <c r="V24" s="1" t="n">
        <v>0</v>
      </c>
      <c r="W24" s="1" t="n">
        <f aca="false">U24+V24</f>
        <v>2825</v>
      </c>
      <c r="X24" s="1" t="n">
        <v>39</v>
      </c>
      <c r="Y24" s="1" t="s">
        <v>26</v>
      </c>
      <c r="AC24" s="0" t="n">
        <v>25</v>
      </c>
      <c r="AD24" s="0" t="n">
        <v>21</v>
      </c>
    </row>
    <row r="25" customFormat="false" ht="12.8" hidden="false" customHeight="false" outlineLevel="0" collapsed="false">
      <c r="A25" s="0" t="s">
        <v>53</v>
      </c>
      <c r="B25" s="0" t="n">
        <v>280</v>
      </c>
      <c r="C25" s="1" t="n">
        <v>185</v>
      </c>
      <c r="D25" s="0" t="n">
        <v>180</v>
      </c>
      <c r="E25" s="1" t="n">
        <v>120</v>
      </c>
      <c r="F25" s="0" t="n">
        <v>130</v>
      </c>
      <c r="G25" s="1" t="n">
        <v>85</v>
      </c>
      <c r="H25" s="0" t="n">
        <v>130</v>
      </c>
      <c r="I25" s="1" t="n">
        <v>85</v>
      </c>
      <c r="J25" s="2" t="n">
        <f aca="false">SUM(B25,D25,F25*2,H25*2)</f>
        <v>980</v>
      </c>
      <c r="K25" s="2" t="n">
        <f aca="false">SUM(B25:E25) + SUM(F25:I25)*2</f>
        <v>1625</v>
      </c>
      <c r="L25" s="0" t="n">
        <v>100</v>
      </c>
      <c r="M25" s="1" t="n">
        <v>100</v>
      </c>
      <c r="N25" s="0" t="n">
        <v>100</v>
      </c>
      <c r="O25" s="1" t="n">
        <v>100</v>
      </c>
      <c r="P25" s="0" t="n">
        <v>100</v>
      </c>
      <c r="Q25" s="1" t="n">
        <v>100</v>
      </c>
      <c r="R25" s="0" t="n">
        <v>100</v>
      </c>
      <c r="S25" s="1" t="n">
        <v>100</v>
      </c>
      <c r="T25" s="2" t="n">
        <f aca="false">SUM(J25,L25,N25,P25*2,R25*2)</f>
        <v>1580</v>
      </c>
      <c r="U25" s="2" t="n">
        <f aca="false">K25+SUM(L25:O25)+SUM(P25:S25)*2</f>
        <v>2825</v>
      </c>
      <c r="W25" s="1" t="n">
        <f aca="false">U25+V25</f>
        <v>2825</v>
      </c>
      <c r="AC25" s="0" t="n">
        <v>25</v>
      </c>
      <c r="AD25" s="0" t="n">
        <v>21</v>
      </c>
    </row>
    <row r="26" customFormat="false" ht="12.8" hidden="false" customHeight="false" outlineLevel="0" collapsed="false">
      <c r="A26" s="0" t="s">
        <v>54</v>
      </c>
      <c r="B26" s="0" t="n">
        <v>280</v>
      </c>
      <c r="C26" s="1" t="n">
        <v>185</v>
      </c>
      <c r="D26" s="0" t="n">
        <v>180</v>
      </c>
      <c r="E26" s="1" t="n">
        <v>120</v>
      </c>
      <c r="F26" s="0" t="n">
        <v>130</v>
      </c>
      <c r="G26" s="1" t="n">
        <v>85</v>
      </c>
      <c r="H26" s="0" t="n">
        <v>130</v>
      </c>
      <c r="I26" s="1" t="n">
        <v>85</v>
      </c>
      <c r="J26" s="2" t="n">
        <f aca="false">SUM(B26,D26,F26*2,H26*2)</f>
        <v>980</v>
      </c>
      <c r="K26" s="2" t="n">
        <f aca="false">SUM(B26:E26) + SUM(F26:I26)*2</f>
        <v>1625</v>
      </c>
      <c r="L26" s="0" t="n">
        <v>100</v>
      </c>
      <c r="M26" s="1" t="n">
        <v>100</v>
      </c>
      <c r="N26" s="0" t="n">
        <v>100</v>
      </c>
      <c r="O26" s="1" t="n">
        <v>100</v>
      </c>
      <c r="P26" s="0" t="n">
        <v>100</v>
      </c>
      <c r="Q26" s="1" t="n">
        <v>100</v>
      </c>
      <c r="R26" s="0" t="n">
        <v>100</v>
      </c>
      <c r="S26" s="1" t="n">
        <v>100</v>
      </c>
      <c r="T26" s="2" t="n">
        <f aca="false">SUM(J26,L26,N26,P26*2,R26*2)</f>
        <v>1580</v>
      </c>
      <c r="U26" s="2" t="n">
        <f aca="false">K26+SUM(L26:O26)+SUM(P26:S26)*2</f>
        <v>2825</v>
      </c>
      <c r="W26" s="1" t="n">
        <f aca="false">U26+V26</f>
        <v>2825</v>
      </c>
    </row>
    <row r="27" customFormat="false" ht="12.8" hidden="false" customHeight="false" outlineLevel="0" collapsed="false">
      <c r="A27" s="0" t="s">
        <v>55</v>
      </c>
      <c r="B27" s="0" t="n">
        <v>280</v>
      </c>
      <c r="C27" s="1" t="n">
        <v>185</v>
      </c>
      <c r="D27" s="0" t="n">
        <v>180</v>
      </c>
      <c r="E27" s="1" t="n">
        <v>120</v>
      </c>
      <c r="F27" s="0" t="n">
        <v>130</v>
      </c>
      <c r="G27" s="1" t="n">
        <v>85</v>
      </c>
      <c r="H27" s="0" t="n">
        <v>130</v>
      </c>
      <c r="I27" s="1" t="n">
        <v>85</v>
      </c>
      <c r="J27" s="2" t="n">
        <f aca="false">SUM(B27,D27,F27*2,H27*2)</f>
        <v>980</v>
      </c>
      <c r="K27" s="2" t="n">
        <f aca="false">SUM(B27:E27) + SUM(F27:I27)*2</f>
        <v>1625</v>
      </c>
      <c r="L27" s="0" t="n">
        <v>100</v>
      </c>
      <c r="M27" s="1" t="n">
        <v>100</v>
      </c>
      <c r="N27" s="0" t="n">
        <v>100</v>
      </c>
      <c r="O27" s="1" t="n">
        <v>100</v>
      </c>
      <c r="P27" s="0" t="n">
        <v>100</v>
      </c>
      <c r="Q27" s="1" t="n">
        <v>100</v>
      </c>
      <c r="R27" s="0" t="n">
        <v>100</v>
      </c>
      <c r="S27" s="1" t="n">
        <v>100</v>
      </c>
      <c r="T27" s="2" t="n">
        <f aca="false">SUM(J27,L27,N27,P27*2,R27*2)</f>
        <v>1580</v>
      </c>
      <c r="U27" s="2" t="n">
        <f aca="false">K27+SUM(L27:O27)+SUM(P27:S27)*2</f>
        <v>2825</v>
      </c>
      <c r="V27" s="1" t="n">
        <v>0</v>
      </c>
      <c r="W27" s="1" t="n">
        <f aca="false">U27+V27</f>
        <v>2825</v>
      </c>
      <c r="X27" s="1" t="n">
        <v>39</v>
      </c>
      <c r="Y27" s="1" t="s">
        <v>26</v>
      </c>
      <c r="Z27" s="0" t="n">
        <v>21</v>
      </c>
      <c r="AA27" s="0" t="n">
        <v>21</v>
      </c>
      <c r="AB27" s="0" t="n">
        <v>21</v>
      </c>
      <c r="AC27" s="0" t="n">
        <v>25</v>
      </c>
      <c r="AD27" s="0" t="n">
        <v>21</v>
      </c>
      <c r="AE27" s="10" t="s">
        <v>56</v>
      </c>
    </row>
    <row r="28" customFormat="false" ht="23.85" hidden="false" customHeight="false" outlineLevel="0" collapsed="false">
      <c r="A28" s="0" t="s">
        <v>57</v>
      </c>
      <c r="B28" s="0" t="n">
        <v>380</v>
      </c>
      <c r="C28" s="1" t="n">
        <v>130</v>
      </c>
      <c r="D28" s="0" t="n">
        <v>235</v>
      </c>
      <c r="E28" s="1" t="n">
        <v>60</v>
      </c>
      <c r="F28" s="0" t="n">
        <v>190</v>
      </c>
      <c r="G28" s="1" t="n">
        <v>30</v>
      </c>
      <c r="H28" s="0" t="n">
        <v>190</v>
      </c>
      <c r="I28" s="1" t="n">
        <v>30</v>
      </c>
      <c r="J28" s="2" t="n">
        <f aca="false">SUM(B28,D28,F28*2,H28*2)</f>
        <v>1375</v>
      </c>
      <c r="K28" s="2" t="n">
        <f aca="false">SUM(B28:E28) + SUM(F28:I28)*2</f>
        <v>1685</v>
      </c>
      <c r="L28" s="0" t="n">
        <v>100</v>
      </c>
      <c r="M28" s="1" t="n">
        <v>100</v>
      </c>
      <c r="N28" s="0" t="n">
        <v>100</v>
      </c>
      <c r="O28" s="1" t="n">
        <v>100</v>
      </c>
      <c r="P28" s="0" t="n">
        <v>100</v>
      </c>
      <c r="Q28" s="1" t="n">
        <v>100</v>
      </c>
      <c r="R28" s="0" t="n">
        <v>100</v>
      </c>
      <c r="S28" s="1" t="n">
        <v>100</v>
      </c>
      <c r="T28" s="2" t="n">
        <f aca="false">SUM(J28,L28,N28,P28*2,R28*2)</f>
        <v>1975</v>
      </c>
      <c r="U28" s="2" t="n">
        <f aca="false">K28+SUM(L28:O28)+SUM(P28:S28)*2</f>
        <v>2885</v>
      </c>
      <c r="V28" s="1" t="n">
        <f aca="false">(80+20)*6+80</f>
        <v>680</v>
      </c>
      <c r="W28" s="1" t="n">
        <f aca="false">U28+V28</f>
        <v>3565</v>
      </c>
      <c r="X28" s="1" t="n">
        <v>41</v>
      </c>
      <c r="Y28" s="12" t="s">
        <v>38</v>
      </c>
      <c r="AA28" s="0" t="n">
        <v>28</v>
      </c>
      <c r="AB28" s="0" t="n">
        <v>28</v>
      </c>
      <c r="AC28" s="0" t="n">
        <v>32</v>
      </c>
      <c r="AD28" s="0" t="n">
        <v>28</v>
      </c>
      <c r="AE28" s="10" t="s">
        <v>58</v>
      </c>
    </row>
    <row r="29" customFormat="false" ht="12.8" hidden="false" customHeight="false" outlineLevel="0" collapsed="false">
      <c r="A29" s="0" t="s">
        <v>59</v>
      </c>
      <c r="B29" s="0" t="n">
        <v>400</v>
      </c>
      <c r="C29" s="1" t="n">
        <v>250</v>
      </c>
      <c r="D29" s="0" t="n">
        <v>0</v>
      </c>
      <c r="E29" s="1" t="n">
        <v>0</v>
      </c>
      <c r="F29" s="0" t="n">
        <v>170</v>
      </c>
      <c r="G29" s="1" t="n">
        <v>110</v>
      </c>
      <c r="H29" s="0" t="n">
        <v>170</v>
      </c>
      <c r="I29" s="1" t="n">
        <v>110</v>
      </c>
      <c r="J29" s="2" t="n">
        <f aca="false">SUM(B29,D29,F29*2,H29*2)</f>
        <v>1080</v>
      </c>
      <c r="K29" s="2" t="n">
        <f aca="false">SUM(B29:E29) + SUM(F29:I29)*2</f>
        <v>1770</v>
      </c>
      <c r="L29" s="0" t="n">
        <v>100</v>
      </c>
      <c r="M29" s="1" t="n">
        <v>100</v>
      </c>
      <c r="N29" s="0" t="n">
        <v>100</v>
      </c>
      <c r="O29" s="1" t="n">
        <v>100</v>
      </c>
      <c r="P29" s="0" t="n">
        <v>100</v>
      </c>
      <c r="Q29" s="1" t="n">
        <v>100</v>
      </c>
      <c r="R29" s="0" t="n">
        <v>100</v>
      </c>
      <c r="S29" s="1" t="n">
        <v>100</v>
      </c>
      <c r="T29" s="2" t="n">
        <f aca="false">SUM(J29,L29,N29,P29*2,R29*2)</f>
        <v>1680</v>
      </c>
      <c r="U29" s="2" t="n">
        <f aca="false">K29+SUM(L29:O29)+SUM(P29:S29)*2</f>
        <v>2970</v>
      </c>
      <c r="V29" s="1" t="n">
        <v>0</v>
      </c>
      <c r="W29" s="1" t="n">
        <f aca="false">U29+V29</f>
        <v>2970</v>
      </c>
      <c r="X29" s="1" t="n">
        <v>39</v>
      </c>
      <c r="Y29" s="1" t="s">
        <v>26</v>
      </c>
      <c r="AC29" s="0" t="n">
        <v>25</v>
      </c>
      <c r="AD29" s="0" t="n">
        <v>21</v>
      </c>
    </row>
    <row r="30" customFormat="false" ht="12.8" hidden="false" customHeight="false" outlineLevel="0" collapsed="false">
      <c r="A30" s="0" t="s">
        <v>60</v>
      </c>
      <c r="B30" s="0" t="n">
        <v>330</v>
      </c>
      <c r="C30" s="1" t="n">
        <v>165</v>
      </c>
      <c r="D30" s="0" t="n">
        <v>230</v>
      </c>
      <c r="E30" s="1" t="n">
        <v>95</v>
      </c>
      <c r="F30" s="0" t="n">
        <v>180</v>
      </c>
      <c r="G30" s="1" t="n">
        <v>65</v>
      </c>
      <c r="H30" s="0" t="n">
        <v>180</v>
      </c>
      <c r="I30" s="1" t="n">
        <v>65</v>
      </c>
      <c r="J30" s="2" t="n">
        <f aca="false">SUM(B30,D30,F30*2,H30*2)</f>
        <v>1280</v>
      </c>
      <c r="K30" s="2" t="n">
        <f aca="false">SUM(B30:E30) + SUM(F30:I30)*2</f>
        <v>1800</v>
      </c>
      <c r="L30" s="0" t="n">
        <v>100</v>
      </c>
      <c r="M30" s="1" t="n">
        <v>100</v>
      </c>
      <c r="N30" s="0" t="n">
        <v>100</v>
      </c>
      <c r="O30" s="1" t="n">
        <v>100</v>
      </c>
      <c r="P30" s="0" t="n">
        <v>100</v>
      </c>
      <c r="Q30" s="1" t="n">
        <v>100</v>
      </c>
      <c r="R30" s="0" t="n">
        <v>100</v>
      </c>
      <c r="S30" s="1" t="n">
        <v>100</v>
      </c>
      <c r="T30" s="2" t="n">
        <f aca="false">SUM(J30,L30,N30,P30*2,R30*2)</f>
        <v>1880</v>
      </c>
      <c r="U30" s="2" t="n">
        <f aca="false">K30+SUM(L30:O30)+SUM(P30:S30)*2</f>
        <v>3000</v>
      </c>
      <c r="W30" s="1" t="n">
        <f aca="false">U30+V30</f>
        <v>3000</v>
      </c>
      <c r="AE30" s="10" t="s">
        <v>58</v>
      </c>
    </row>
    <row r="31" customFormat="false" ht="12.8" hidden="false" customHeight="false" outlineLevel="0" collapsed="false">
      <c r="A31" s="0" t="s">
        <v>61</v>
      </c>
      <c r="B31" s="0" t="n">
        <v>220</v>
      </c>
      <c r="C31" s="1" t="n">
        <v>150</v>
      </c>
      <c r="D31" s="0" t="n">
        <v>120</v>
      </c>
      <c r="E31" s="1" t="n">
        <v>80</v>
      </c>
      <c r="F31" s="0" t="n">
        <v>50</v>
      </c>
      <c r="G31" s="1" t="n">
        <v>50</v>
      </c>
      <c r="H31" s="0" t="n">
        <v>50</v>
      </c>
      <c r="I31" s="1" t="n">
        <v>50</v>
      </c>
      <c r="J31" s="2" t="n">
        <f aca="false">SUM(B31,D31,F31*2,H31*2)</f>
        <v>540</v>
      </c>
      <c r="K31" s="2" t="n">
        <f aca="false">SUM(B31:E31) + SUM(F31:I31)*2</f>
        <v>970</v>
      </c>
      <c r="L31" s="0" t="n">
        <v>200</v>
      </c>
      <c r="M31" s="1" t="n">
        <v>150</v>
      </c>
      <c r="N31" s="0" t="n">
        <v>200</v>
      </c>
      <c r="O31" s="1" t="n">
        <v>150</v>
      </c>
      <c r="P31" s="0" t="n">
        <v>200</v>
      </c>
      <c r="Q31" s="1" t="n">
        <v>150</v>
      </c>
      <c r="R31" s="0" t="n">
        <v>200</v>
      </c>
      <c r="S31" s="1" t="n">
        <v>150</v>
      </c>
      <c r="T31" s="2" t="n">
        <f aca="false">SUM(J31,L31,N31,P31*2,R31*2)</f>
        <v>1740</v>
      </c>
      <c r="U31" s="2" t="n">
        <f aca="false">K31+SUM(L31:O31)+SUM(P31:S31)*2</f>
        <v>3070</v>
      </c>
      <c r="V31" s="1" t="n">
        <v>0</v>
      </c>
      <c r="W31" s="1" t="n">
        <f aca="false">U31+V31</f>
        <v>3070</v>
      </c>
      <c r="X31" s="1" t="n">
        <v>39</v>
      </c>
      <c r="Y31" s="1" t="s">
        <v>26</v>
      </c>
      <c r="AC31" s="0" t="n">
        <v>25</v>
      </c>
      <c r="AE31" s="10"/>
    </row>
    <row r="32" customFormat="false" ht="12.8" hidden="false" customHeight="false" outlineLevel="0" collapsed="false">
      <c r="A32" s="0" t="s">
        <v>62</v>
      </c>
      <c r="B32" s="0" t="n">
        <v>300</v>
      </c>
      <c r="C32" s="1" t="n">
        <v>210</v>
      </c>
      <c r="D32" s="0" t="n">
        <v>200</v>
      </c>
      <c r="E32" s="1" t="n">
        <v>140</v>
      </c>
      <c r="F32" s="0" t="n">
        <v>150</v>
      </c>
      <c r="G32" s="1" t="n">
        <v>110</v>
      </c>
      <c r="H32" s="0" t="n">
        <v>150</v>
      </c>
      <c r="I32" s="1" t="n">
        <v>110</v>
      </c>
      <c r="J32" s="2" t="n">
        <f aca="false">SUM(B32,D32,F32*2,H32*2)</f>
        <v>1100</v>
      </c>
      <c r="K32" s="2" t="n">
        <f aca="false">SUM(B32:E32) + SUM(F32:I32)*2</f>
        <v>1890</v>
      </c>
      <c r="L32" s="0" t="n">
        <v>100</v>
      </c>
      <c r="M32" s="1" t="n">
        <v>100</v>
      </c>
      <c r="N32" s="0" t="n">
        <v>100</v>
      </c>
      <c r="O32" s="1" t="n">
        <v>100</v>
      </c>
      <c r="P32" s="0" t="n">
        <v>100</v>
      </c>
      <c r="Q32" s="1" t="n">
        <v>100</v>
      </c>
      <c r="R32" s="0" t="n">
        <v>100</v>
      </c>
      <c r="S32" s="1" t="n">
        <v>100</v>
      </c>
      <c r="T32" s="2" t="n">
        <f aca="false">SUM(J32,L32,N32,P32*2,R32*2)</f>
        <v>1700</v>
      </c>
      <c r="U32" s="2" t="n">
        <f aca="false">K32+SUM(L32:O32)+SUM(P32:S32)*2</f>
        <v>3090</v>
      </c>
      <c r="V32" s="1" t="n">
        <v>0</v>
      </c>
      <c r="W32" s="1" t="n">
        <f aca="false">U32+V32</f>
        <v>3090</v>
      </c>
      <c r="X32" s="1" t="n">
        <v>39</v>
      </c>
      <c r="Y32" s="1" t="s">
        <v>26</v>
      </c>
      <c r="AB32" s="0" t="n">
        <v>25</v>
      </c>
      <c r="AC32" s="0" t="n">
        <v>29</v>
      </c>
      <c r="AD32" s="0" t="n">
        <v>21</v>
      </c>
    </row>
    <row r="33" customFormat="false" ht="12.8" hidden="false" customHeight="false" outlineLevel="0" collapsed="false">
      <c r="A33" s="0" t="s">
        <v>63</v>
      </c>
      <c r="B33" s="0" t="n">
        <v>300</v>
      </c>
      <c r="C33" s="1" t="n">
        <v>210</v>
      </c>
      <c r="D33" s="0" t="n">
        <v>200</v>
      </c>
      <c r="E33" s="1" t="n">
        <v>140</v>
      </c>
      <c r="F33" s="0" t="n">
        <v>150</v>
      </c>
      <c r="G33" s="1" t="n">
        <v>110</v>
      </c>
      <c r="H33" s="0" t="n">
        <v>150</v>
      </c>
      <c r="I33" s="1" t="n">
        <v>110</v>
      </c>
      <c r="J33" s="2" t="n">
        <f aca="false">SUM(B33,D33,F33*2,H33*2)</f>
        <v>1100</v>
      </c>
      <c r="K33" s="2" t="n">
        <f aca="false">SUM(B33:E33) + SUM(F33:I33)*2</f>
        <v>1890</v>
      </c>
      <c r="L33" s="0" t="n">
        <v>100</v>
      </c>
      <c r="M33" s="1" t="n">
        <v>100</v>
      </c>
      <c r="N33" s="0" t="n">
        <v>100</v>
      </c>
      <c r="O33" s="1" t="n">
        <v>100</v>
      </c>
      <c r="P33" s="0" t="n">
        <v>100</v>
      </c>
      <c r="Q33" s="1" t="n">
        <v>100</v>
      </c>
      <c r="R33" s="0" t="n">
        <v>100</v>
      </c>
      <c r="S33" s="1" t="n">
        <v>100</v>
      </c>
      <c r="T33" s="2" t="n">
        <f aca="false">SUM(J33,L33,N33,P33*2,R33*2)</f>
        <v>1700</v>
      </c>
      <c r="U33" s="2" t="n">
        <f aca="false">K33+SUM(L33:O33)+SUM(P33:S33)*2</f>
        <v>3090</v>
      </c>
      <c r="V33" s="1" t="n">
        <v>0</v>
      </c>
      <c r="W33" s="1" t="n">
        <f aca="false">U33+V33</f>
        <v>3090</v>
      </c>
      <c r="X33" s="1" t="n">
        <v>39</v>
      </c>
      <c r="Y33" s="1" t="s">
        <v>26</v>
      </c>
      <c r="AB33" s="0" t="n">
        <v>25</v>
      </c>
      <c r="AC33" s="0" t="n">
        <v>29</v>
      </c>
      <c r="AD33" s="0" t="n">
        <v>25</v>
      </c>
      <c r="AE33" s="0" t="s">
        <v>64</v>
      </c>
    </row>
    <row r="34" customFormat="false" ht="12.8" hidden="false" customHeight="false" outlineLevel="0" collapsed="false">
      <c r="A34" s="0" t="s">
        <v>65</v>
      </c>
      <c r="B34" s="0" t="n">
        <v>320</v>
      </c>
      <c r="C34" s="1" t="n">
        <v>210</v>
      </c>
      <c r="D34" s="0" t="n">
        <v>220</v>
      </c>
      <c r="E34" s="1" t="n">
        <v>140</v>
      </c>
      <c r="F34" s="0" t="n">
        <v>170</v>
      </c>
      <c r="G34" s="1" t="n">
        <v>110</v>
      </c>
      <c r="H34" s="0" t="n">
        <v>170</v>
      </c>
      <c r="I34" s="1" t="n">
        <v>110</v>
      </c>
      <c r="J34" s="2" t="n">
        <f aca="false">SUM(B34,D34,F34*2,H34*2)</f>
        <v>1220</v>
      </c>
      <c r="K34" s="2" t="n">
        <f aca="false">SUM(B34:E34) + SUM(F34:I34)*2</f>
        <v>2010</v>
      </c>
      <c r="L34" s="0" t="n">
        <v>100</v>
      </c>
      <c r="M34" s="1" t="n">
        <v>100</v>
      </c>
      <c r="N34" s="0" t="n">
        <v>100</v>
      </c>
      <c r="O34" s="1" t="n">
        <v>100</v>
      </c>
      <c r="P34" s="0" t="n">
        <v>100</v>
      </c>
      <c r="Q34" s="1" t="n">
        <v>100</v>
      </c>
      <c r="R34" s="0" t="n">
        <v>100</v>
      </c>
      <c r="S34" s="1" t="n">
        <v>100</v>
      </c>
      <c r="T34" s="2" t="n">
        <f aca="false">SUM(J34,L34,N34,P34*2,R34*2)</f>
        <v>1820</v>
      </c>
      <c r="U34" s="2" t="n">
        <f aca="false">K34+SUM(L34:O34)+SUM(P34:S34)*2</f>
        <v>3210</v>
      </c>
      <c r="W34" s="1" t="n">
        <f aca="false">U34+V34</f>
        <v>3210</v>
      </c>
      <c r="AC34" s="0" t="n">
        <v>32</v>
      </c>
      <c r="AD34" s="0" t="n">
        <v>28</v>
      </c>
    </row>
    <row r="35" customFormat="false" ht="12.8" hidden="false" customHeight="false" outlineLevel="0" collapsed="false">
      <c r="A35" s="0" t="s">
        <v>66</v>
      </c>
      <c r="B35" s="0" t="n">
        <v>320</v>
      </c>
      <c r="C35" s="1" t="n">
        <v>210</v>
      </c>
      <c r="D35" s="0" t="n">
        <v>220</v>
      </c>
      <c r="E35" s="1" t="n">
        <v>140</v>
      </c>
      <c r="F35" s="0" t="n">
        <v>170</v>
      </c>
      <c r="G35" s="1" t="n">
        <v>110</v>
      </c>
      <c r="H35" s="0" t="n">
        <v>170</v>
      </c>
      <c r="I35" s="1" t="n">
        <v>110</v>
      </c>
      <c r="J35" s="2" t="n">
        <f aca="false">SUM(B35,D35,F35*2,H35*2)</f>
        <v>1220</v>
      </c>
      <c r="K35" s="2" t="n">
        <f aca="false">SUM(B35:E35) + SUM(F35:I35)*2</f>
        <v>2010</v>
      </c>
      <c r="L35" s="0" t="n">
        <v>100</v>
      </c>
      <c r="M35" s="1" t="n">
        <v>100</v>
      </c>
      <c r="N35" s="0" t="n">
        <v>100</v>
      </c>
      <c r="O35" s="1" t="n">
        <v>100</v>
      </c>
      <c r="P35" s="0" t="n">
        <v>100</v>
      </c>
      <c r="Q35" s="1" t="n">
        <v>100</v>
      </c>
      <c r="R35" s="0" t="n">
        <v>100</v>
      </c>
      <c r="S35" s="1" t="n">
        <v>100</v>
      </c>
      <c r="T35" s="2" t="n">
        <f aca="false">SUM(J35,L35,N35,P35*2,R35*2)</f>
        <v>1820</v>
      </c>
      <c r="U35" s="2" t="n">
        <f aca="false">K35+SUM(L35:O35)+SUM(P35:S35)*2</f>
        <v>3210</v>
      </c>
      <c r="V35" s="1" t="n">
        <v>0</v>
      </c>
      <c r="W35" s="1" t="n">
        <f aca="false">U35+V35</f>
        <v>3210</v>
      </c>
      <c r="X35" s="1" t="n">
        <v>39</v>
      </c>
      <c r="Y35" s="1" t="s">
        <v>26</v>
      </c>
      <c r="Z35" s="0" t="n">
        <v>28</v>
      </c>
      <c r="AA35" s="0" t="n">
        <v>28</v>
      </c>
      <c r="AB35" s="0" t="n">
        <v>28</v>
      </c>
      <c r="AC35" s="0" t="n">
        <v>32</v>
      </c>
      <c r="AD35" s="0" t="n">
        <v>28</v>
      </c>
    </row>
    <row r="36" customFormat="false" ht="12.8" hidden="false" customHeight="false" outlineLevel="0" collapsed="false">
      <c r="A36" s="0" t="s">
        <v>67</v>
      </c>
      <c r="B36" s="0" t="n">
        <v>320</v>
      </c>
      <c r="C36" s="1" t="n">
        <v>210</v>
      </c>
      <c r="D36" s="0" t="n">
        <v>220</v>
      </c>
      <c r="E36" s="1" t="n">
        <v>140</v>
      </c>
      <c r="F36" s="0" t="n">
        <v>170</v>
      </c>
      <c r="G36" s="1" t="n">
        <v>110</v>
      </c>
      <c r="H36" s="0" t="n">
        <v>170</v>
      </c>
      <c r="I36" s="1" t="n">
        <v>110</v>
      </c>
      <c r="J36" s="2" t="n">
        <f aca="false">SUM(B36,D36,F36*2,H36*2)</f>
        <v>1220</v>
      </c>
      <c r="K36" s="2" t="n">
        <f aca="false">SUM(B36:E36) + SUM(F36:I36)*2</f>
        <v>2010</v>
      </c>
      <c r="L36" s="0" t="n">
        <v>100</v>
      </c>
      <c r="M36" s="1" t="n">
        <v>100</v>
      </c>
      <c r="N36" s="0" t="n">
        <v>100</v>
      </c>
      <c r="O36" s="1" t="n">
        <v>100</v>
      </c>
      <c r="P36" s="0" t="n">
        <v>100</v>
      </c>
      <c r="Q36" s="1" t="n">
        <v>100</v>
      </c>
      <c r="R36" s="0" t="n">
        <v>100</v>
      </c>
      <c r="S36" s="1" t="n">
        <v>100</v>
      </c>
      <c r="T36" s="2" t="n">
        <f aca="false">SUM(J36,L36,N36,P36*2,R36*2)</f>
        <v>1820</v>
      </c>
      <c r="U36" s="2" t="n">
        <f aca="false">K36+SUM(L36:O36)+SUM(P36:S36)*2</f>
        <v>3210</v>
      </c>
      <c r="W36" s="1" t="n">
        <f aca="false">U36+V36</f>
        <v>3210</v>
      </c>
      <c r="AA36" s="0" t="n">
        <v>28</v>
      </c>
      <c r="AB36" s="0" t="n">
        <v>28</v>
      </c>
      <c r="AC36" s="0" t="n">
        <v>32</v>
      </c>
      <c r="AD36" s="0" t="n">
        <v>28</v>
      </c>
    </row>
    <row r="37" customFormat="false" ht="12.8" hidden="false" customHeight="false" outlineLevel="0" collapsed="false">
      <c r="A37" s="0" t="s">
        <v>68</v>
      </c>
      <c r="B37" s="0" t="n">
        <v>320</v>
      </c>
      <c r="C37" s="1" t="n">
        <v>210</v>
      </c>
      <c r="D37" s="0" t="n">
        <v>220</v>
      </c>
      <c r="E37" s="1" t="n">
        <v>140</v>
      </c>
      <c r="F37" s="0" t="n">
        <v>170</v>
      </c>
      <c r="G37" s="1" t="n">
        <v>110</v>
      </c>
      <c r="H37" s="0" t="n">
        <v>170</v>
      </c>
      <c r="I37" s="1" t="n">
        <v>110</v>
      </c>
      <c r="J37" s="2" t="n">
        <f aca="false">SUM(B37,D37,F37*2,H37*2)</f>
        <v>1220</v>
      </c>
      <c r="K37" s="2" t="n">
        <f aca="false">SUM(B37:E37) + SUM(F37:I37)*2</f>
        <v>2010</v>
      </c>
      <c r="L37" s="0" t="n">
        <v>100</v>
      </c>
      <c r="M37" s="1" t="n">
        <v>100</v>
      </c>
      <c r="N37" s="0" t="n">
        <v>100</v>
      </c>
      <c r="O37" s="1" t="n">
        <v>100</v>
      </c>
      <c r="P37" s="0" t="n">
        <v>100</v>
      </c>
      <c r="Q37" s="1" t="n">
        <v>100</v>
      </c>
      <c r="R37" s="0" t="n">
        <v>100</v>
      </c>
      <c r="S37" s="1" t="n">
        <v>100</v>
      </c>
      <c r="T37" s="2" t="n">
        <f aca="false">SUM(J37,L37,N37,P37*2,R37*2)</f>
        <v>1820</v>
      </c>
      <c r="U37" s="2" t="n">
        <f aca="false">K37+SUM(L37:O37)+SUM(P37:S37)*2</f>
        <v>3210</v>
      </c>
      <c r="V37" s="1" t="n">
        <v>0</v>
      </c>
      <c r="W37" s="1" t="n">
        <f aca="false">U37+V37</f>
        <v>3210</v>
      </c>
      <c r="X37" s="1" t="n">
        <v>39</v>
      </c>
      <c r="Y37" s="1" t="s">
        <v>26</v>
      </c>
    </row>
    <row r="38" customFormat="false" ht="12.8" hidden="false" customHeight="false" outlineLevel="0" collapsed="false">
      <c r="A38" s="0" t="s">
        <v>69</v>
      </c>
      <c r="B38" s="0" t="n">
        <v>365</v>
      </c>
      <c r="C38" s="1" t="n">
        <v>245</v>
      </c>
      <c r="D38" s="0" t="n">
        <v>0</v>
      </c>
      <c r="E38" s="1" t="n">
        <v>0</v>
      </c>
      <c r="F38" s="0" t="n">
        <v>205</v>
      </c>
      <c r="G38" s="1" t="n">
        <v>145</v>
      </c>
      <c r="H38" s="0" t="n">
        <v>205</v>
      </c>
      <c r="I38" s="1" t="n">
        <v>145</v>
      </c>
      <c r="J38" s="2" t="n">
        <f aca="false">SUM(B38,D38,F38*2,H38*2)</f>
        <v>1185</v>
      </c>
      <c r="K38" s="2" t="n">
        <f aca="false">SUM(B38:E38) + SUM(F38:I38)*2</f>
        <v>2010</v>
      </c>
      <c r="L38" s="0" t="n">
        <v>100</v>
      </c>
      <c r="M38" s="1" t="n">
        <v>100</v>
      </c>
      <c r="N38" s="0" t="n">
        <v>100</v>
      </c>
      <c r="O38" s="1" t="n">
        <v>100</v>
      </c>
      <c r="P38" s="0" t="n">
        <v>100</v>
      </c>
      <c r="Q38" s="1" t="n">
        <v>100</v>
      </c>
      <c r="R38" s="0" t="n">
        <v>100</v>
      </c>
      <c r="S38" s="1" t="n">
        <v>100</v>
      </c>
      <c r="T38" s="2" t="n">
        <f aca="false">SUM(J38,L38,N38,P38*2,R38*2)</f>
        <v>1785</v>
      </c>
      <c r="U38" s="2" t="n">
        <f aca="false">K38+SUM(L38:O38)+SUM(P38:S38)*2</f>
        <v>3210</v>
      </c>
      <c r="V38" s="1" t="n">
        <v>0</v>
      </c>
      <c r="W38" s="1" t="n">
        <f aca="false">U38+V38</f>
        <v>3210</v>
      </c>
      <c r="X38" s="1" t="n">
        <v>39</v>
      </c>
      <c r="Y38" s="1" t="s">
        <v>26</v>
      </c>
      <c r="AC38" s="0" t="n">
        <v>32</v>
      </c>
      <c r="AD38" s="0" t="n">
        <v>28</v>
      </c>
    </row>
    <row r="39" customFormat="false" ht="12.8" hidden="false" customHeight="false" outlineLevel="0" collapsed="false">
      <c r="A39" s="0" t="s">
        <v>70</v>
      </c>
      <c r="B39" s="0" t="n">
        <v>320</v>
      </c>
      <c r="C39" s="1" t="n">
        <v>210</v>
      </c>
      <c r="D39" s="0" t="n">
        <v>220</v>
      </c>
      <c r="E39" s="1" t="n">
        <v>140</v>
      </c>
      <c r="F39" s="0" t="n">
        <v>170</v>
      </c>
      <c r="G39" s="1" t="n">
        <v>110</v>
      </c>
      <c r="H39" s="0" t="n">
        <v>170</v>
      </c>
      <c r="I39" s="1" t="n">
        <v>110</v>
      </c>
      <c r="J39" s="2" t="n">
        <f aca="false">SUM(B39,D39,F39*2,H39*2)</f>
        <v>1220</v>
      </c>
      <c r="K39" s="2" t="n">
        <f aca="false">SUM(B39:E39) + SUM(F39:I39)*2</f>
        <v>2010</v>
      </c>
      <c r="L39" s="0" t="n">
        <v>100</v>
      </c>
      <c r="M39" s="1" t="n">
        <v>100</v>
      </c>
      <c r="N39" s="0" t="n">
        <v>100</v>
      </c>
      <c r="O39" s="1" t="n">
        <v>100</v>
      </c>
      <c r="P39" s="0" t="n">
        <v>100</v>
      </c>
      <c r="Q39" s="1" t="n">
        <v>100</v>
      </c>
      <c r="R39" s="0" t="n">
        <v>100</v>
      </c>
      <c r="S39" s="1" t="n">
        <v>100</v>
      </c>
      <c r="T39" s="2" t="n">
        <f aca="false">SUM(J39,L39,N39,P39*2,R39*2)</f>
        <v>1820</v>
      </c>
      <c r="U39" s="2" t="n">
        <f aca="false">K39+SUM(L39:O39)+SUM(P39:S39)*2</f>
        <v>3210</v>
      </c>
      <c r="V39" s="1" t="n">
        <v>0</v>
      </c>
      <c r="W39" s="1" t="n">
        <f aca="false">U39+V39</f>
        <v>3210</v>
      </c>
      <c r="X39" s="1" t="n">
        <v>39</v>
      </c>
      <c r="Y39" s="1" t="s">
        <v>26</v>
      </c>
    </row>
    <row r="40" customFormat="false" ht="12.8" hidden="false" customHeight="false" outlineLevel="0" collapsed="false">
      <c r="A40" s="0" t="s">
        <v>71</v>
      </c>
      <c r="B40" s="0" t="n">
        <v>320</v>
      </c>
      <c r="C40" s="1" t="n">
        <v>210</v>
      </c>
      <c r="D40" s="0" t="n">
        <v>220</v>
      </c>
      <c r="E40" s="1" t="n">
        <v>140</v>
      </c>
      <c r="F40" s="0" t="n">
        <v>170</v>
      </c>
      <c r="G40" s="1" t="n">
        <v>110</v>
      </c>
      <c r="H40" s="0" t="n">
        <v>170</v>
      </c>
      <c r="I40" s="1" t="n">
        <v>110</v>
      </c>
      <c r="J40" s="2" t="n">
        <f aca="false">SUM(B40,D40,F40*2,H40*2)</f>
        <v>1220</v>
      </c>
      <c r="K40" s="2" t="n">
        <f aca="false">SUM(B40:E40) + SUM(F40:I40)*2</f>
        <v>2010</v>
      </c>
      <c r="L40" s="0" t="n">
        <v>100</v>
      </c>
      <c r="M40" s="1" t="n">
        <v>100</v>
      </c>
      <c r="N40" s="0" t="n">
        <v>100</v>
      </c>
      <c r="O40" s="1" t="n">
        <v>100</v>
      </c>
      <c r="P40" s="0" t="n">
        <v>100</v>
      </c>
      <c r="Q40" s="1" t="n">
        <v>100</v>
      </c>
      <c r="R40" s="0" t="n">
        <v>100</v>
      </c>
      <c r="S40" s="1" t="n">
        <v>100</v>
      </c>
      <c r="T40" s="2" t="n">
        <f aca="false">SUM(J40,L40,N40,P40*2,R40*2)</f>
        <v>1820</v>
      </c>
      <c r="U40" s="2" t="n">
        <f aca="false">K40+SUM(L40:O40)+SUM(P40:S40)*2</f>
        <v>3210</v>
      </c>
      <c r="V40" s="1" t="n">
        <v>0</v>
      </c>
      <c r="W40" s="1" t="n">
        <f aca="false">U40+V40</f>
        <v>3210</v>
      </c>
      <c r="X40" s="1" t="n">
        <v>39</v>
      </c>
      <c r="Y40" s="1" t="s">
        <v>26</v>
      </c>
      <c r="Z40" s="0" t="n">
        <v>28</v>
      </c>
      <c r="AA40" s="0" t="n">
        <v>28</v>
      </c>
      <c r="AB40" s="0" t="n">
        <v>28</v>
      </c>
      <c r="AC40" s="0" t="n">
        <v>32</v>
      </c>
      <c r="AD40" s="0" t="n">
        <v>28</v>
      </c>
      <c r="AE40" s="10"/>
    </row>
    <row r="41" customFormat="false" ht="12.8" hidden="false" customHeight="false" outlineLevel="0" collapsed="false">
      <c r="A41" s="0" t="s">
        <v>72</v>
      </c>
      <c r="B41" s="0" t="n">
        <v>320</v>
      </c>
      <c r="C41" s="1" t="n">
        <v>210</v>
      </c>
      <c r="D41" s="0" t="n">
        <v>220</v>
      </c>
      <c r="E41" s="1" t="n">
        <v>140</v>
      </c>
      <c r="F41" s="0" t="n">
        <v>170</v>
      </c>
      <c r="G41" s="1" t="n">
        <v>110</v>
      </c>
      <c r="H41" s="0" t="n">
        <v>170</v>
      </c>
      <c r="I41" s="1" t="n">
        <v>110</v>
      </c>
      <c r="J41" s="2" t="n">
        <f aca="false">SUM(B41,D41,F41*2,H41*2)</f>
        <v>1220</v>
      </c>
      <c r="K41" s="2" t="n">
        <f aca="false">SUM(B41:E41) + SUM(F41:I41)*2</f>
        <v>2010</v>
      </c>
      <c r="L41" s="0" t="n">
        <v>100</v>
      </c>
      <c r="M41" s="1" t="n">
        <v>100</v>
      </c>
      <c r="N41" s="0" t="n">
        <v>100</v>
      </c>
      <c r="O41" s="1" t="n">
        <v>100</v>
      </c>
      <c r="P41" s="0" t="n">
        <v>100</v>
      </c>
      <c r="Q41" s="1" t="n">
        <v>100</v>
      </c>
      <c r="R41" s="0" t="n">
        <v>100</v>
      </c>
      <c r="S41" s="1" t="n">
        <v>100</v>
      </c>
      <c r="T41" s="2" t="n">
        <f aca="false">SUM(J41,L41,N41,P41*2,R41*2)</f>
        <v>1820</v>
      </c>
      <c r="U41" s="2" t="n">
        <f aca="false">K41+SUM(L41:O41)+SUM(P41:S41)*2</f>
        <v>3210</v>
      </c>
      <c r="V41" s="1" t="n">
        <v>330</v>
      </c>
      <c r="W41" s="1" t="n">
        <f aca="false">U41+V41</f>
        <v>3540</v>
      </c>
      <c r="X41" s="1" t="n">
        <v>39</v>
      </c>
      <c r="Y41" s="1" t="s">
        <v>26</v>
      </c>
      <c r="AC41" s="0" t="n">
        <v>32</v>
      </c>
      <c r="AD41" s="0" t="n">
        <v>28</v>
      </c>
    </row>
    <row r="42" customFormat="false" ht="12.8" hidden="false" customHeight="false" outlineLevel="0" collapsed="false">
      <c r="A42" s="0" t="s">
        <v>73</v>
      </c>
      <c r="B42" s="0" t="n">
        <v>420</v>
      </c>
      <c r="C42" s="1" t="n">
        <v>310</v>
      </c>
      <c r="D42" s="0" t="n">
        <v>320</v>
      </c>
      <c r="E42" s="1" t="n">
        <v>240</v>
      </c>
      <c r="F42" s="0" t="n">
        <v>270</v>
      </c>
      <c r="G42" s="1" t="n">
        <v>210</v>
      </c>
      <c r="H42" s="0" t="n">
        <v>270</v>
      </c>
      <c r="I42" s="1" t="n">
        <v>210</v>
      </c>
      <c r="J42" s="2" t="n">
        <f aca="false">SUM(B42,D42,F42*2,H42*2)</f>
        <v>1820</v>
      </c>
      <c r="K42" s="2" t="n">
        <f aca="false">SUM(B42:E42) + SUM(F42:I42)*2</f>
        <v>3210</v>
      </c>
      <c r="L42" s="0" t="n">
        <v>0</v>
      </c>
      <c r="M42" s="1" t="n">
        <v>0</v>
      </c>
      <c r="N42" s="0" t="n">
        <v>0</v>
      </c>
      <c r="O42" s="1" t="n">
        <v>0</v>
      </c>
      <c r="P42" s="0" t="n">
        <v>0</v>
      </c>
      <c r="Q42" s="1" t="n">
        <v>0</v>
      </c>
      <c r="R42" s="0" t="n">
        <v>0</v>
      </c>
      <c r="S42" s="1" t="n">
        <v>0</v>
      </c>
      <c r="T42" s="2" t="n">
        <f aca="false">SUM(J42,L42,N42,P42*2,R42*2)</f>
        <v>1820</v>
      </c>
      <c r="U42" s="2" t="n">
        <f aca="false">K42+SUM(L42:O42)+SUM(P42:S42)*2</f>
        <v>3210</v>
      </c>
      <c r="V42" s="1" t="n">
        <v>0</v>
      </c>
      <c r="W42" s="1" t="n">
        <f aca="false">U42+V42</f>
        <v>3210</v>
      </c>
      <c r="X42" s="1" t="n">
        <v>1</v>
      </c>
      <c r="Y42" s="1" t="s">
        <v>74</v>
      </c>
      <c r="Z42" s="0" t="n">
        <v>35</v>
      </c>
      <c r="AA42" s="0" t="n">
        <v>35</v>
      </c>
      <c r="AB42" s="0" t="n">
        <v>35</v>
      </c>
      <c r="AC42" s="0" t="n">
        <v>46</v>
      </c>
      <c r="AD42" s="0" t="n">
        <v>35</v>
      </c>
      <c r="AE42" s="0" t="s">
        <v>75</v>
      </c>
    </row>
    <row r="43" customFormat="false" ht="12.8" hidden="false" customHeight="false" outlineLevel="0" collapsed="false">
      <c r="A43" s="0" t="s">
        <v>76</v>
      </c>
      <c r="B43" s="0" t="n">
        <v>320</v>
      </c>
      <c r="C43" s="1" t="n">
        <v>210</v>
      </c>
      <c r="D43" s="0" t="n">
        <v>220</v>
      </c>
      <c r="E43" s="1" t="n">
        <v>140</v>
      </c>
      <c r="F43" s="0" t="n">
        <v>170</v>
      </c>
      <c r="G43" s="1" t="n">
        <v>110</v>
      </c>
      <c r="H43" s="0" t="n">
        <v>170</v>
      </c>
      <c r="I43" s="1" t="n">
        <v>110</v>
      </c>
      <c r="J43" s="2" t="n">
        <f aca="false">SUM(B43,D43,F43*2,H43*2)</f>
        <v>1220</v>
      </c>
      <c r="K43" s="2" t="n">
        <f aca="false">SUM(B43:E43) + SUM(F43:I43)*2</f>
        <v>2010</v>
      </c>
      <c r="L43" s="0" t="n">
        <v>100</v>
      </c>
      <c r="M43" s="1" t="n">
        <v>100</v>
      </c>
      <c r="N43" s="0" t="n">
        <v>100</v>
      </c>
      <c r="O43" s="1" t="n">
        <v>100</v>
      </c>
      <c r="P43" s="0" t="n">
        <v>100</v>
      </c>
      <c r="Q43" s="1" t="n">
        <v>100</v>
      </c>
      <c r="R43" s="0" t="n">
        <v>100</v>
      </c>
      <c r="S43" s="1" t="n">
        <v>125</v>
      </c>
      <c r="T43" s="2" t="n">
        <f aca="false">SUM(J43,L43,N43,P43*2,R43*2)</f>
        <v>1820</v>
      </c>
      <c r="U43" s="2" t="n">
        <f aca="false">K43+SUM(L43:O43)+SUM(P43:S43)*2</f>
        <v>3260</v>
      </c>
      <c r="V43" s="1" t="n">
        <v>0</v>
      </c>
      <c r="W43" s="1" t="n">
        <f aca="false">U43+V43</f>
        <v>3260</v>
      </c>
      <c r="X43" s="1" t="n">
        <v>39</v>
      </c>
      <c r="Y43" s="1" t="s">
        <v>26</v>
      </c>
      <c r="Z43" s="0" t="n">
        <v>28</v>
      </c>
      <c r="AA43" s="0" t="n">
        <v>28</v>
      </c>
      <c r="AC43" s="0" t="n">
        <v>32</v>
      </c>
      <c r="AD43" s="0" t="n">
        <v>28</v>
      </c>
      <c r="AE43" s="10"/>
    </row>
    <row r="44" customFormat="false" ht="12.8" hidden="false" customHeight="false" outlineLevel="0" collapsed="false">
      <c r="A44" s="0" t="s">
        <v>77</v>
      </c>
      <c r="B44" s="0" t="n">
        <v>220</v>
      </c>
      <c r="C44" s="1" t="n">
        <v>170</v>
      </c>
      <c r="D44" s="0" t="n">
        <v>120</v>
      </c>
      <c r="E44" s="1" t="n">
        <v>100</v>
      </c>
      <c r="F44" s="0" t="n">
        <v>70</v>
      </c>
      <c r="G44" s="1" t="n">
        <v>70</v>
      </c>
      <c r="H44" s="0" t="n">
        <v>70</v>
      </c>
      <c r="I44" s="1" t="n">
        <v>70</v>
      </c>
      <c r="J44" s="2" t="n">
        <f aca="false">SUM(B44,D44,F44*2,H44*2)</f>
        <v>620</v>
      </c>
      <c r="K44" s="2" t="n">
        <f aca="false">SUM(B44:E44) + SUM(F44:I44)*2</f>
        <v>1170</v>
      </c>
      <c r="L44" s="0" t="n">
        <v>200</v>
      </c>
      <c r="M44" s="1" t="n">
        <v>150</v>
      </c>
      <c r="N44" s="0" t="n">
        <v>200</v>
      </c>
      <c r="O44" s="1" t="n">
        <v>150</v>
      </c>
      <c r="P44" s="0" t="n">
        <v>200</v>
      </c>
      <c r="Q44" s="1" t="n">
        <v>150</v>
      </c>
      <c r="R44" s="0" t="n">
        <v>200</v>
      </c>
      <c r="S44" s="1" t="n">
        <v>150</v>
      </c>
      <c r="T44" s="2" t="n">
        <f aca="false">SUM(J44,L44,N44,P44*2,R44*2)</f>
        <v>1820</v>
      </c>
      <c r="U44" s="2" t="n">
        <f aca="false">K44+SUM(L44:O44)+SUM(P44:S44)*2</f>
        <v>3270</v>
      </c>
      <c r="V44" s="1" t="n">
        <v>0</v>
      </c>
      <c r="W44" s="1" t="n">
        <f aca="false">U44+V44</f>
        <v>3270</v>
      </c>
      <c r="X44" s="1" t="n">
        <v>39</v>
      </c>
      <c r="Y44" s="1" t="s">
        <v>26</v>
      </c>
      <c r="Z44" s="0" t="n">
        <v>28</v>
      </c>
      <c r="AA44" s="0" t="n">
        <v>28</v>
      </c>
      <c r="AC44" s="0" t="n">
        <v>32</v>
      </c>
      <c r="AD44" s="0" t="n">
        <v>28</v>
      </c>
      <c r="AE44" s="10"/>
    </row>
    <row r="45" customFormat="false" ht="12.8" hidden="false" customHeight="false" outlineLevel="0" collapsed="false">
      <c r="A45" s="0" t="s">
        <v>78</v>
      </c>
      <c r="B45" s="0" t="n">
        <v>320</v>
      </c>
      <c r="C45" s="1" t="n">
        <v>320</v>
      </c>
      <c r="D45" s="0" t="n">
        <v>220</v>
      </c>
      <c r="E45" s="1" t="n">
        <v>220</v>
      </c>
      <c r="F45" s="0" t="n">
        <v>170</v>
      </c>
      <c r="G45" s="1" t="n">
        <v>170</v>
      </c>
      <c r="H45" s="0" t="n">
        <v>170</v>
      </c>
      <c r="I45" s="1" t="n">
        <v>170</v>
      </c>
      <c r="J45" s="2" t="n">
        <f aca="false">SUM(B45,D45,F45*2,H45*2)</f>
        <v>1220</v>
      </c>
      <c r="K45" s="2" t="n">
        <f aca="false">SUM(B45:E45) + SUM(F45:I45)*2</f>
        <v>2440</v>
      </c>
      <c r="L45" s="0" t="n">
        <v>100</v>
      </c>
      <c r="M45" s="1" t="n">
        <v>50</v>
      </c>
      <c r="N45" s="0" t="n">
        <v>100</v>
      </c>
      <c r="O45" s="1" t="n">
        <v>50</v>
      </c>
      <c r="P45" s="0" t="n">
        <v>100</v>
      </c>
      <c r="Q45" s="1" t="n">
        <v>50</v>
      </c>
      <c r="R45" s="0" t="n">
        <v>100</v>
      </c>
      <c r="S45" s="1" t="n">
        <v>50</v>
      </c>
      <c r="T45" s="2" t="n">
        <f aca="false">SUM(J45,L45,N45,P45*2,R45*2)</f>
        <v>1820</v>
      </c>
      <c r="U45" s="2" t="n">
        <f aca="false">K45+SUM(L45:O45)+SUM(P45:S45)*2</f>
        <v>3340</v>
      </c>
      <c r="V45" s="1" t="n">
        <v>0</v>
      </c>
      <c r="W45" s="1" t="n">
        <f aca="false">U45+V45</f>
        <v>3340</v>
      </c>
      <c r="X45" s="1" t="n">
        <v>39</v>
      </c>
      <c r="Y45" s="1" t="s">
        <v>79</v>
      </c>
      <c r="AB45" s="0" t="n">
        <v>28</v>
      </c>
      <c r="AC45" s="0" t="n">
        <v>32</v>
      </c>
      <c r="AD45" s="0" t="n">
        <v>28</v>
      </c>
    </row>
    <row r="46" customFormat="false" ht="12.8" hidden="false" customHeight="false" outlineLevel="0" collapsed="false">
      <c r="A46" s="0" t="s">
        <v>80</v>
      </c>
      <c r="B46" s="0" t="n">
        <v>360</v>
      </c>
      <c r="C46" s="1" t="n">
        <v>235</v>
      </c>
      <c r="D46" s="0" t="n">
        <v>260</v>
      </c>
      <c r="E46" s="1" t="n">
        <v>160</v>
      </c>
      <c r="F46" s="0" t="n">
        <v>210</v>
      </c>
      <c r="G46" s="1" t="n">
        <v>135</v>
      </c>
      <c r="H46" s="0" t="n">
        <v>210</v>
      </c>
      <c r="I46" s="1" t="n">
        <v>135</v>
      </c>
      <c r="J46" s="2" t="n">
        <f aca="false">SUM(B46,D46,F46*2,H46*2)</f>
        <v>1460</v>
      </c>
      <c r="K46" s="2" t="n">
        <f aca="false">SUM(B46:E46) + SUM(F46:I46)*2</f>
        <v>2395</v>
      </c>
      <c r="L46" s="0" t="n">
        <v>100</v>
      </c>
      <c r="M46" s="1" t="n">
        <v>100</v>
      </c>
      <c r="N46" s="0" t="n">
        <v>100</v>
      </c>
      <c r="O46" s="1" t="n">
        <v>100</v>
      </c>
      <c r="P46" s="0" t="n">
        <v>100</v>
      </c>
      <c r="Q46" s="1" t="n">
        <v>100</v>
      </c>
      <c r="R46" s="0" t="n">
        <v>100</v>
      </c>
      <c r="S46" s="1" t="n">
        <v>100</v>
      </c>
      <c r="T46" s="2" t="n">
        <f aca="false">SUM(J46,L46,N46,P46*2,R46*2)</f>
        <v>2060</v>
      </c>
      <c r="U46" s="2" t="n">
        <f aca="false">K46+SUM(L46:O46)+SUM(P46:S46)*2</f>
        <v>3595</v>
      </c>
      <c r="V46" s="1" t="n">
        <v>0</v>
      </c>
      <c r="W46" s="1" t="n">
        <f aca="false">U46+V46</f>
        <v>3595</v>
      </c>
      <c r="X46" s="1" t="n">
        <v>39</v>
      </c>
      <c r="Y46" s="1" t="s">
        <v>26</v>
      </c>
    </row>
    <row r="47" customFormat="false" ht="12.8" hidden="false" customHeight="false" outlineLevel="0" collapsed="false">
      <c r="A47" s="0" t="s">
        <v>81</v>
      </c>
      <c r="B47" s="0" t="n">
        <v>360</v>
      </c>
      <c r="C47" s="1" t="n">
        <v>245</v>
      </c>
      <c r="D47" s="0" t="n">
        <v>260</v>
      </c>
      <c r="E47" s="1" t="n">
        <v>160</v>
      </c>
      <c r="F47" s="0" t="n">
        <v>210</v>
      </c>
      <c r="G47" s="1" t="n">
        <v>140</v>
      </c>
      <c r="H47" s="0" t="n">
        <v>210</v>
      </c>
      <c r="I47" s="1" t="n">
        <v>135</v>
      </c>
      <c r="J47" s="2" t="n">
        <f aca="false">SUM(B47,D47,F47*2,H47*2)</f>
        <v>1460</v>
      </c>
      <c r="K47" s="2" t="n">
        <f aca="false">SUM(B47:E47) + SUM(F47:I47)*2</f>
        <v>2415</v>
      </c>
      <c r="L47" s="0" t="n">
        <v>100</v>
      </c>
      <c r="M47" s="1" t="n">
        <v>100</v>
      </c>
      <c r="N47" s="0" t="n">
        <v>100</v>
      </c>
      <c r="O47" s="1" t="n">
        <v>100</v>
      </c>
      <c r="P47" s="0" t="n">
        <v>100</v>
      </c>
      <c r="Q47" s="1" t="n">
        <v>100</v>
      </c>
      <c r="R47" s="0" t="n">
        <v>100</v>
      </c>
      <c r="S47" s="1" t="n">
        <v>100</v>
      </c>
      <c r="T47" s="2" t="n">
        <f aca="false">SUM(J47,L47,N47,P47*2,R47*2)</f>
        <v>2060</v>
      </c>
      <c r="U47" s="2" t="n">
        <f aca="false">K47+SUM(L47:O47)+SUM(P47:S47)*2</f>
        <v>3615</v>
      </c>
      <c r="V47" s="1" t="n">
        <v>0</v>
      </c>
      <c r="W47" s="1" t="n">
        <f aca="false">U47+V47</f>
        <v>3615</v>
      </c>
      <c r="X47" s="1" t="n">
        <v>39</v>
      </c>
      <c r="Y47" s="1" t="s">
        <v>26</v>
      </c>
      <c r="Z47" s="0" t="n">
        <v>35</v>
      </c>
      <c r="AA47" s="0" t="n">
        <v>40</v>
      </c>
      <c r="AB47" s="0" t="n">
        <v>35</v>
      </c>
      <c r="AC47" s="0" t="n">
        <v>39</v>
      </c>
      <c r="AD47" s="0" t="n">
        <v>35</v>
      </c>
      <c r="AE47" s="10"/>
    </row>
    <row r="48" customFormat="false" ht="12.8" hidden="false" customHeight="false" outlineLevel="0" collapsed="false">
      <c r="A48" s="0" t="s">
        <v>82</v>
      </c>
      <c r="B48" s="0" t="n">
        <v>500</v>
      </c>
      <c r="C48" s="1" t="n">
        <v>210</v>
      </c>
      <c r="D48" s="0" t="n">
        <v>300</v>
      </c>
      <c r="E48" s="1" t="n">
        <v>140</v>
      </c>
      <c r="F48" s="0" t="n">
        <v>290</v>
      </c>
      <c r="G48" s="1" t="n">
        <v>110</v>
      </c>
      <c r="H48" s="0" t="n">
        <v>240</v>
      </c>
      <c r="I48" s="1" t="n">
        <v>110</v>
      </c>
      <c r="J48" s="2" t="n">
        <f aca="false">SUM(B48,D48,F48*2,H48*2)</f>
        <v>1860</v>
      </c>
      <c r="K48" s="2" t="n">
        <f aca="false">SUM(B48:E48) + SUM(F48:I48)*2</f>
        <v>2650</v>
      </c>
      <c r="L48" s="0" t="n">
        <v>100</v>
      </c>
      <c r="M48" s="1" t="n">
        <v>100</v>
      </c>
      <c r="N48" s="0" t="n">
        <v>100</v>
      </c>
      <c r="O48" s="1" t="n">
        <v>100</v>
      </c>
      <c r="P48" s="0" t="n">
        <v>100</v>
      </c>
      <c r="Q48" s="1" t="n">
        <v>100</v>
      </c>
      <c r="R48" s="0" t="n">
        <v>100</v>
      </c>
      <c r="S48" s="1" t="n">
        <v>100</v>
      </c>
      <c r="T48" s="2" t="n">
        <f aca="false">SUM(J48,L48,N48,P48*2,R48*2)</f>
        <v>2460</v>
      </c>
      <c r="U48" s="2" t="n">
        <f aca="false">K48+SUM(L48:O48)+SUM(P48:S48)*2</f>
        <v>3850</v>
      </c>
      <c r="V48" s="1" t="n">
        <v>0</v>
      </c>
      <c r="W48" s="1" t="n">
        <f aca="false">U48+V48</f>
        <v>3850</v>
      </c>
      <c r="X48" s="1" t="n">
        <v>39</v>
      </c>
      <c r="Y48" s="1" t="s">
        <v>26</v>
      </c>
      <c r="AB48" s="0" t="s">
        <v>40</v>
      </c>
      <c r="AC48" s="0" t="n">
        <v>46</v>
      </c>
      <c r="AD48" s="0" t="n">
        <v>42</v>
      </c>
      <c r="AE48" s="10" t="s">
        <v>83</v>
      </c>
    </row>
    <row r="49" customFormat="false" ht="12.8" hidden="false" customHeight="false" outlineLevel="0" collapsed="false">
      <c r="A49" s="0" t="s">
        <v>84</v>
      </c>
      <c r="B49" s="0" t="n">
        <v>460</v>
      </c>
      <c r="C49" s="1" t="n">
        <v>230</v>
      </c>
      <c r="D49" s="0" t="n">
        <v>320</v>
      </c>
      <c r="E49" s="1" t="n">
        <v>160</v>
      </c>
      <c r="F49" s="0" t="n">
        <v>260</v>
      </c>
      <c r="G49" s="1" t="n">
        <v>150</v>
      </c>
      <c r="H49" s="0" t="n">
        <v>260</v>
      </c>
      <c r="I49" s="1" t="n">
        <v>150</v>
      </c>
      <c r="J49" s="2" t="n">
        <f aca="false">SUM(B49,D49,F49*2,H49*2)</f>
        <v>1820</v>
      </c>
      <c r="K49" s="2" t="n">
        <f aca="false">SUM(B49:E49) + SUM(F49:I49)*2</f>
        <v>2810</v>
      </c>
      <c r="L49" s="0" t="n">
        <v>100</v>
      </c>
      <c r="M49" s="1" t="n">
        <v>100</v>
      </c>
      <c r="N49" s="0" t="n">
        <v>100</v>
      </c>
      <c r="O49" s="1" t="n">
        <v>100</v>
      </c>
      <c r="P49" s="0" t="n">
        <v>100</v>
      </c>
      <c r="Q49" s="1" t="n">
        <v>100</v>
      </c>
      <c r="R49" s="0" t="n">
        <v>100</v>
      </c>
      <c r="S49" s="1" t="n">
        <v>100</v>
      </c>
      <c r="T49" s="2" t="n">
        <f aca="false">SUM(J49,L49,N49,P49*2,R49*2)</f>
        <v>2420</v>
      </c>
      <c r="U49" s="2" t="n">
        <f aca="false">K49+SUM(L49:O49)+SUM(P49:S49)*2</f>
        <v>4010</v>
      </c>
      <c r="V49" s="1" t="n">
        <v>0</v>
      </c>
      <c r="W49" s="1" t="n">
        <f aca="false">U49+V49</f>
        <v>4010</v>
      </c>
      <c r="X49" s="1" t="n">
        <v>39</v>
      </c>
      <c r="Y49" s="1" t="s">
        <v>26</v>
      </c>
      <c r="Z49" s="0" t="n">
        <v>42</v>
      </c>
      <c r="AA49" s="0" t="n">
        <v>42</v>
      </c>
      <c r="AB49" s="0" t="n">
        <v>42</v>
      </c>
      <c r="AC49" s="0" t="n">
        <v>46</v>
      </c>
      <c r="AD49" s="0" t="n">
        <v>42</v>
      </c>
      <c r="AE49" s="10"/>
    </row>
  </sheetData>
  <mergeCells count="23">
    <mergeCell ref="A1:A2"/>
    <mergeCell ref="B1:C1"/>
    <mergeCell ref="D1:E1"/>
    <mergeCell ref="F1:G1"/>
    <mergeCell ref="H1:I1"/>
    <mergeCell ref="J1:J2"/>
    <mergeCell ref="K1:K2"/>
    <mergeCell ref="L1:M1"/>
    <mergeCell ref="N1:O1"/>
    <mergeCell ref="P1:Q1"/>
    <mergeCell ref="R1:S1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</mergeCells>
  <conditionalFormatting sqref="W2:W1048576">
    <cfRule type="dataBar" priority="2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{1234DB59-155D-4C96-8051-A9F533F8A57B}</x14:id>
        </ext>
      </extLst>
    </cfRule>
  </conditionalFormatting>
  <conditionalFormatting sqref="T2:U1048576">
    <cfRule type="dataBar" priority="3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{421B8842-1BC0-4478-8E22-AC531B215085}</x14:id>
        </ext>
      </extLst>
    </cfRule>
  </conditionalFormatting>
  <conditionalFormatting sqref="J2:K1048576">
    <cfRule type="dataBar" priority="4">
      <dataBar showValue="1" minLength="0" maxLength="100">
        <cfvo type="min" val="0"/>
        <cfvo type="max" val="0"/>
        <color rgb="FF5983B0"/>
      </dataBar>
      <extLst>
        <ext xmlns:x14="http://schemas.microsoft.com/office/spreadsheetml/2009/9/main" uri="{B025F937-C7B1-47D3-B67F-A62EFF666E3E}">
          <x14:id>{18A25CA0-571E-44E6-B964-5092337EDF4B}</x14:id>
        </ext>
      </extLst>
    </cfRule>
  </conditionalFormatting>
  <conditionalFormatting sqref="Z3:AD49">
    <cfRule type="dataBar" priority="5">
      <dataBar showValue="1" minLength="0" maxLength="100">
        <cfvo type="num" val="1"/>
        <cfvo type="num" val="60"/>
        <color rgb="FF2A6099"/>
      </dataBar>
      <extLst>
        <ext xmlns:x14="http://schemas.microsoft.com/office/spreadsheetml/2009/9/main" uri="{B025F937-C7B1-47D3-B67F-A62EFF666E3E}">
          <x14:id>{EE21968A-B329-4FEA-94CB-9C56C3364940}</x14:id>
        </ext>
      </extLst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234DB59-155D-4C96-8051-A9F533F8A57B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W2:W1048576</xm:sqref>
        </x14:conditionalFormatting>
        <x14:conditionalFormatting xmlns:xm="http://schemas.microsoft.com/office/excel/2006/main">
          <x14:cfRule type="dataBar" id="{421B8842-1BC0-4478-8E22-AC531B215085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T2:U1048576</xm:sqref>
        </x14:conditionalFormatting>
        <x14:conditionalFormatting xmlns:xm="http://schemas.microsoft.com/office/excel/2006/main">
          <x14:cfRule type="dataBar" id="{18A25CA0-571E-44E6-B964-5092337EDF4B}">
            <x14:dataBar minLength="0" maxLength="100" axisPosition="automatic" gradient="false">
              <x14:cfvo type="autoMin"/>
              <x14:cfvo type="autoMax"/>
              <x14:negativeFillColor rgb="FF5983B0"/>
              <x14:axisColor rgb="FF000000"/>
            </x14:dataBar>
          </x14:cfRule>
          <xm:sqref>J2:K1048576</xm:sqref>
        </x14:conditionalFormatting>
        <x14:conditionalFormatting xmlns:xm="http://schemas.microsoft.com/office/excel/2006/main">
          <x14:cfRule type="dataBar" id="{EE21968A-B329-4FEA-94CB-9C56C3364940}">
            <x14:dataBar minLength="0" maxLength="100" axisPosition="automatic" gradient="false">
              <x14:cfvo type="num">
                <xm:f>1</xm:f>
              </x14:cfvo>
              <x14:cfvo type="num">
                <xm:f>60</xm:f>
              </x14:cfvo>
              <x14:negativeFillColor rgb="FFFF0000"/>
              <x14:axisColor rgb="FF000000"/>
            </x14:dataBar>
          </x14:cfRule>
          <xm:sqref>Z3:AD49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8" min="2" style="0" width="11.9"/>
    <col collapsed="false" customWidth="true" hidden="false" outlineLevel="0" max="9" min="9" style="0" width="14.83"/>
    <col collapsed="false" customWidth="true" hidden="false" outlineLevel="0" max="10" min="10" style="0" width="18.12"/>
    <col collapsed="false" customWidth="true" hidden="false" outlineLevel="0" max="11" min="11" style="0" width="18.52"/>
    <col collapsed="false" customWidth="true" hidden="false" outlineLevel="0" max="12" min="12" style="0" width="35.61"/>
    <col collapsed="false" customWidth="true" hidden="false" outlineLevel="0" max="64" min="13" style="0" width="11.9"/>
  </cols>
  <sheetData>
    <row r="1" customFormat="false" ht="12.8" hidden="false" customHeight="false" outlineLevel="0" collapsed="false">
      <c r="A1" s="8" t="s">
        <v>85</v>
      </c>
      <c r="B1" s="8" t="s">
        <v>28</v>
      </c>
      <c r="C1" s="8" t="s">
        <v>25</v>
      </c>
      <c r="D1" s="8" t="s">
        <v>31</v>
      </c>
      <c r="E1" s="8" t="s">
        <v>41</v>
      </c>
      <c r="F1" s="8" t="s">
        <v>55</v>
      </c>
      <c r="G1" s="8" t="s">
        <v>86</v>
      </c>
      <c r="H1" s="8" t="s">
        <v>87</v>
      </c>
      <c r="I1" s="8" t="s">
        <v>88</v>
      </c>
      <c r="J1" s="8" t="s">
        <v>89</v>
      </c>
      <c r="K1" s="8" t="s">
        <v>90</v>
      </c>
      <c r="L1" s="8" t="s">
        <v>91</v>
      </c>
    </row>
    <row r="2" customFormat="false" ht="12.8" hidden="false" customHeight="false" outlineLevel="0" collapsed="false">
      <c r="A2" s="0" t="n">
        <v>11</v>
      </c>
      <c r="B2" s="0" t="n">
        <v>570</v>
      </c>
      <c r="C2" s="0" t="n">
        <v>870</v>
      </c>
      <c r="D2" s="0" t="n">
        <v>810</v>
      </c>
      <c r="H2" s="0" t="n">
        <v>870</v>
      </c>
      <c r="I2" s="13" t="n">
        <f aca="false">SUM('Power Armor Sets'!$B$4:$C$4)+SUM('Power Armor Sets'!$D$5:$E$5)+(2*SUM('Power Armor Sets'!$F$5:$G$5))+(2*SUM('Power Armor Sets'!$H$5:$I$5))+($B2-570)/6</f>
        <v>690</v>
      </c>
      <c r="J2" s="0" t="n">
        <f aca="false">MAX(B2:I2)</f>
        <v>870</v>
      </c>
      <c r="K2" s="0" t="n">
        <f aca="false">MAX(C2:J2)</f>
        <v>870</v>
      </c>
      <c r="L2" s="0" t="s">
        <v>92</v>
      </c>
    </row>
    <row r="3" customFormat="false" ht="12.8" hidden="false" customHeight="false" outlineLevel="0" collapsed="false">
      <c r="A3" s="0" t="n">
        <v>15</v>
      </c>
      <c r="B3" s="0" t="n">
        <v>810</v>
      </c>
      <c r="H3" s="0" t="n">
        <v>870</v>
      </c>
      <c r="I3" s="13" t="n">
        <f aca="false">SUM('Power Armor Sets'!$B$4:$C$4)+SUM('Power Armor Sets'!$D$5:$E$5)+(2*SUM('Power Armor Sets'!$F$5:$G$5))+(2*SUM('Power Armor Sets'!$H$5:$I$5))+($B3-570)/6</f>
        <v>730</v>
      </c>
      <c r="J3" s="0" t="n">
        <f aca="false">MAX(B3:I3)</f>
        <v>870</v>
      </c>
      <c r="K3" s="0" t="n">
        <v>870</v>
      </c>
    </row>
    <row r="4" customFormat="false" ht="12.8" hidden="false" customHeight="false" outlineLevel="0" collapsed="false">
      <c r="A4" s="0" t="n">
        <v>18</v>
      </c>
      <c r="B4" s="0" t="n">
        <v>1050</v>
      </c>
      <c r="E4" s="0" t="n">
        <v>1230</v>
      </c>
      <c r="H4" s="0" t="n">
        <v>1230</v>
      </c>
      <c r="I4" s="13" t="n">
        <f aca="false">SUM('Power Armor Sets'!$B$4:$C$4)+SUM('Power Armor Sets'!$D$5:$E$5)+(2*SUM('Power Armor Sets'!$F$6:$G$6))+(2*SUM('Power Armor Sets'!$H$6:$I$6))+($B4-570)/6</f>
        <v>770</v>
      </c>
      <c r="J4" s="0" t="n">
        <f aca="false">MAX(B4:I4)</f>
        <v>1230</v>
      </c>
      <c r="K4" s="0" t="n">
        <v>1230</v>
      </c>
      <c r="L4" s="0" t="s">
        <v>41</v>
      </c>
    </row>
    <row r="5" customFormat="false" ht="12.8" hidden="false" customHeight="false" outlineLevel="0" collapsed="false">
      <c r="A5" s="0" t="n">
        <v>22</v>
      </c>
      <c r="B5" s="0" t="n">
        <v>1290</v>
      </c>
      <c r="H5" s="0" t="n">
        <v>1230</v>
      </c>
      <c r="I5" s="13" t="n">
        <f aca="false">SUM('Power Armor Sets'!$B$4:$C$4)+SUM('Power Armor Sets'!$D$5:$E$5)+(2*SUM('Power Armor Sets'!$F$6:$G$6))+(2*SUM('Power Armor Sets'!$H$6:$I$6))+($B5-570)/6</f>
        <v>810</v>
      </c>
      <c r="J5" s="0" t="n">
        <f aca="false">MAX(B5:I5)</f>
        <v>1290</v>
      </c>
      <c r="K5" s="0" t="n">
        <v>1230</v>
      </c>
    </row>
    <row r="6" customFormat="false" ht="12.8" hidden="false" customHeight="false" outlineLevel="0" collapsed="false">
      <c r="A6" s="0" t="n">
        <v>25</v>
      </c>
      <c r="B6" s="0" t="n">
        <v>1530</v>
      </c>
      <c r="F6" s="0" t="n">
        <v>1625</v>
      </c>
      <c r="H6" s="0" t="n">
        <f aca="false">F6</f>
        <v>1625</v>
      </c>
      <c r="I6" s="13" t="n">
        <f aca="false">SUM('Power Armor Sets'!$B$4:$C$4)+SUM('Power Armor Sets'!$D$5:$E$5)+(2*SUM('Power Armor Sets'!$F$9:$G$9))+(2*SUM('Power Armor Sets'!$H$9:$I$9))+($B6-570)/6</f>
        <v>910</v>
      </c>
      <c r="J6" s="0" t="n">
        <f aca="false">MAX(B6:I6)</f>
        <v>1625</v>
      </c>
      <c r="K6" s="0" t="n">
        <v>1625</v>
      </c>
      <c r="L6" s="0" t="s">
        <v>93</v>
      </c>
    </row>
    <row r="7" customFormat="false" ht="12.8" hidden="false" customHeight="false" outlineLevel="0" collapsed="false">
      <c r="A7" s="0" t="n">
        <v>28</v>
      </c>
      <c r="B7" s="0" t="n">
        <v>1770</v>
      </c>
      <c r="H7" s="0" t="n">
        <v>1625</v>
      </c>
      <c r="I7" s="13" t="n">
        <f aca="false">SUM('Power Armor Sets'!$B$4:$C$4)+SUM('Power Armor Sets'!$D$5:$E$5)+(2*SUM('Power Armor Sets'!$F$9:$G$9))+(2*SUM('Power Armor Sets'!$H$9:$I$9))+($B7-570)/6</f>
        <v>950</v>
      </c>
      <c r="J7" s="0" t="n">
        <f aca="false">MAX(B7:I7)</f>
        <v>1770</v>
      </c>
      <c r="K7" s="0" t="n">
        <v>1625</v>
      </c>
    </row>
    <row r="8" customFormat="false" ht="12.8" hidden="false" customHeight="false" outlineLevel="0" collapsed="false">
      <c r="A8" s="0" t="n">
        <v>32</v>
      </c>
      <c r="B8" s="0" t="n">
        <v>1770</v>
      </c>
      <c r="G8" s="0" t="n">
        <v>2010</v>
      </c>
      <c r="H8" s="0" t="n">
        <f aca="false">G8</f>
        <v>2010</v>
      </c>
      <c r="I8" s="13" t="n">
        <f aca="false">SUM('Power Armor Sets'!$B$4:$C$4)+SUM('Power Armor Sets'!$D$13:$E$13)+(2*SUM('Power Armor Sets'!$F$13:$G$13))+(2*SUM('Power Armor Sets'!$H$15:$I$15))+($B8-570)/6</f>
        <v>1140</v>
      </c>
      <c r="J8" s="0" t="n">
        <f aca="false">MAX(B8:I8)</f>
        <v>2010</v>
      </c>
      <c r="K8" s="0" t="n">
        <v>1625</v>
      </c>
      <c r="L8" s="0" t="s">
        <v>94</v>
      </c>
    </row>
    <row r="9" customFormat="false" ht="12.8" hidden="false" customHeight="false" outlineLevel="0" collapsed="false">
      <c r="A9" s="0" t="n">
        <v>39</v>
      </c>
      <c r="B9" s="0" t="n">
        <v>1770</v>
      </c>
      <c r="H9" s="0" t="n">
        <f aca="false">G8+270</f>
        <v>2280</v>
      </c>
      <c r="I9" s="13" t="n">
        <f aca="false">SUM('Power Armor Sets'!$B$4:$C$4)+SUM('Power Armor Sets'!$D$16:$E$16)+(2*SUM('Power Armor Sets'!$F$16:$G$16))+(2*SUM('Power Armor Sets'!$H$16:$I$16))+($B9-570)/6</f>
        <v>1340</v>
      </c>
      <c r="J9" s="0" t="n">
        <f aca="false">MAX(B9:I9)</f>
        <v>2280</v>
      </c>
      <c r="K9" s="0" t="n">
        <v>1625</v>
      </c>
      <c r="L9" s="0" t="s">
        <v>95</v>
      </c>
    </row>
    <row r="10" customFormat="false" ht="12.8" hidden="false" customHeight="false" outlineLevel="0" collapsed="false">
      <c r="I10" s="13"/>
    </row>
    <row r="13" customFormat="false" ht="12.8" hidden="false" customHeight="false" outlineLevel="0" collapsed="false">
      <c r="A13" s="8" t="s">
        <v>96</v>
      </c>
      <c r="B13" s="0" t="s">
        <v>97</v>
      </c>
      <c r="C13" s="0" t="s">
        <v>97</v>
      </c>
      <c r="D13" s="0" t="s">
        <v>97</v>
      </c>
      <c r="E13" s="0" t="s">
        <v>97</v>
      </c>
      <c r="F13" s="0" t="s">
        <v>97</v>
      </c>
      <c r="G13" s="0" t="s">
        <v>97</v>
      </c>
      <c r="L13" s="0" t="s">
        <v>97</v>
      </c>
    </row>
    <row r="14" customFormat="false" ht="12.8" hidden="false" customHeight="false" outlineLevel="0" collapsed="false">
      <c r="A14" s="8" t="s">
        <v>98</v>
      </c>
      <c r="B14" s="0" t="s">
        <v>99</v>
      </c>
      <c r="C14" s="0" t="s">
        <v>100</v>
      </c>
      <c r="D14" s="0" t="s">
        <v>97</v>
      </c>
      <c r="E14" s="0" t="s">
        <v>97</v>
      </c>
      <c r="F14" s="0" t="s">
        <v>97</v>
      </c>
      <c r="G14" s="0" t="s">
        <v>97</v>
      </c>
      <c r="L14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12" min="12" style="0" width="15.46"/>
    <col collapsed="false" customWidth="true" hidden="false" outlineLevel="0" max="14" min="13" style="0" width="16.55"/>
    <col collapsed="false" customWidth="true" hidden="false" outlineLevel="0" max="15" min="15" style="0" width="18.12"/>
  </cols>
  <sheetData>
    <row r="1" s="8" customFormat="true" ht="12.8" hidden="false" customHeight="false" outlineLevel="0" collapsed="false">
      <c r="A1" s="8" t="s">
        <v>85</v>
      </c>
      <c r="B1" s="8" t="s">
        <v>31</v>
      </c>
      <c r="C1" s="8" t="s">
        <v>35</v>
      </c>
      <c r="D1" s="8" t="s">
        <v>101</v>
      </c>
      <c r="E1" s="8" t="s">
        <v>37</v>
      </c>
      <c r="F1" s="8" t="s">
        <v>55</v>
      </c>
      <c r="G1" s="8" t="s">
        <v>71</v>
      </c>
      <c r="H1" s="8" t="s">
        <v>76</v>
      </c>
      <c r="I1" s="8" t="s">
        <v>77</v>
      </c>
      <c r="J1" s="8" t="s">
        <v>57</v>
      </c>
      <c r="K1" s="8" t="s">
        <v>81</v>
      </c>
      <c r="L1" s="8" t="s">
        <v>84</v>
      </c>
      <c r="M1" s="8" t="s">
        <v>73</v>
      </c>
      <c r="N1" s="8" t="s">
        <v>89</v>
      </c>
      <c r="O1" s="8" t="s">
        <v>90</v>
      </c>
    </row>
    <row r="2" customFormat="false" ht="12.8" hidden="false" customHeight="false" outlineLevel="0" collapsed="false">
      <c r="A2" s="0" t="n">
        <v>18</v>
      </c>
      <c r="B2" s="0" t="n">
        <v>1290</v>
      </c>
      <c r="C2" s="0" t="n">
        <v>1290</v>
      </c>
      <c r="D2" s="0" t="n">
        <v>1470</v>
      </c>
      <c r="N2" s="0" t="n">
        <f aca="false">MAX(B2:L2)</f>
        <v>1470</v>
      </c>
      <c r="O2" s="0" t="n">
        <f aca="false">MAX(B2:F2)</f>
        <v>1470</v>
      </c>
    </row>
    <row r="3" customFormat="false" ht="12.8" hidden="false" customHeight="false" outlineLevel="0" collapsed="false">
      <c r="A3" s="0" t="n">
        <v>25</v>
      </c>
      <c r="B3" s="0" t="n">
        <v>1530</v>
      </c>
      <c r="C3" s="0" t="n">
        <v>1530</v>
      </c>
      <c r="D3" s="0" t="n">
        <v>1710</v>
      </c>
      <c r="E3" s="0" t="n">
        <v>1890</v>
      </c>
      <c r="F3" s="0" t="n">
        <v>1865</v>
      </c>
      <c r="N3" s="0" t="n">
        <f aca="false">MAX(B3:L3, N2)</f>
        <v>1890</v>
      </c>
      <c r="O3" s="0" t="n">
        <f aca="false">MAX(B3:F3)</f>
        <v>1890</v>
      </c>
    </row>
    <row r="4" customFormat="false" ht="12.8" hidden="false" customHeight="false" outlineLevel="0" collapsed="false">
      <c r="A4" s="0" t="n">
        <v>32</v>
      </c>
      <c r="B4" s="0" t="n">
        <v>1770</v>
      </c>
      <c r="C4" s="0" t="n">
        <v>1770</v>
      </c>
      <c r="D4" s="0" t="n">
        <v>1950</v>
      </c>
      <c r="E4" s="0" t="n">
        <v>2130</v>
      </c>
      <c r="F4" s="0" t="n">
        <v>2105</v>
      </c>
      <c r="G4" s="0" t="n">
        <v>2250</v>
      </c>
      <c r="H4" s="0" t="n">
        <v>2260</v>
      </c>
      <c r="I4" s="0" t="n">
        <v>2430</v>
      </c>
      <c r="J4" s="0" t="n">
        <v>2405</v>
      </c>
      <c r="N4" s="0" t="n">
        <f aca="false">MAX(B4:L4, N3)</f>
        <v>2430</v>
      </c>
      <c r="O4" s="0" t="n">
        <f aca="false">MAX(B4:F4)</f>
        <v>2130</v>
      </c>
    </row>
    <row r="5" customFormat="false" ht="12.8" hidden="false" customHeight="false" outlineLevel="0" collapsed="false">
      <c r="A5" s="0" t="n">
        <v>39</v>
      </c>
      <c r="C5" s="0" t="n">
        <v>2010</v>
      </c>
      <c r="D5" s="0" t="n">
        <v>2190</v>
      </c>
      <c r="E5" s="0" t="n">
        <v>2370</v>
      </c>
      <c r="F5" s="0" t="n">
        <v>2345</v>
      </c>
      <c r="G5" s="0" t="n">
        <v>2490</v>
      </c>
      <c r="H5" s="0" t="n">
        <v>2510</v>
      </c>
      <c r="I5" s="0" t="n">
        <v>2430</v>
      </c>
      <c r="J5" s="0" t="n">
        <v>2645</v>
      </c>
      <c r="K5" s="0" t="n">
        <v>2655</v>
      </c>
      <c r="N5" s="0" t="n">
        <f aca="false">MAX(B5:L5, N4)</f>
        <v>2655</v>
      </c>
      <c r="O5" s="0" t="n">
        <f aca="false">MAX(B5:F5)</f>
        <v>2370</v>
      </c>
    </row>
    <row r="6" customFormat="false" ht="12.8" hidden="false" customHeight="false" outlineLevel="0" collapsed="false">
      <c r="A6" s="0" t="n">
        <v>46</v>
      </c>
      <c r="E6" s="0" t="n">
        <v>2370</v>
      </c>
      <c r="F6" s="0" t="n">
        <v>2585</v>
      </c>
      <c r="G6" s="0" t="n">
        <v>2730</v>
      </c>
      <c r="H6" s="0" t="n">
        <v>2760</v>
      </c>
      <c r="I6" s="0" t="n">
        <v>2850</v>
      </c>
      <c r="J6" s="0" t="n">
        <v>2885</v>
      </c>
      <c r="K6" s="0" t="n">
        <v>2895</v>
      </c>
      <c r="L6" s="0" t="n">
        <v>3050</v>
      </c>
      <c r="M6" s="0" t="n">
        <v>3210</v>
      </c>
      <c r="N6" s="0" t="n">
        <f aca="false">MAX(B6:L6, N5)</f>
        <v>3050</v>
      </c>
      <c r="O6" s="0" t="n">
        <f aca="false">MAX(B6:F6, O5)</f>
        <v>2585</v>
      </c>
    </row>
    <row r="7" customFormat="false" ht="12.8" hidden="false" customHeight="false" outlineLevel="0" collapsed="false">
      <c r="A7" s="0" t="n">
        <v>50</v>
      </c>
      <c r="E7" s="8" t="n">
        <v>2970</v>
      </c>
      <c r="F7" s="8" t="n">
        <v>2825</v>
      </c>
      <c r="G7" s="8" t="n">
        <v>2970</v>
      </c>
      <c r="H7" s="0" t="n">
        <v>2760</v>
      </c>
      <c r="I7" s="0" t="n">
        <v>2850</v>
      </c>
      <c r="K7" s="0" t="n">
        <v>2895</v>
      </c>
      <c r="L7" s="0" t="n">
        <v>3050</v>
      </c>
      <c r="M7" s="8" t="n">
        <v>3210</v>
      </c>
      <c r="N7" s="0" t="n">
        <f aca="false">MAX(B7:L7, N6)</f>
        <v>3050</v>
      </c>
      <c r="O7" s="0" t="n">
        <v>2585</v>
      </c>
    </row>
    <row r="8" customFormat="false" ht="12.8" hidden="false" customHeight="false" outlineLevel="0" collapsed="false">
      <c r="A8" s="0" t="n">
        <v>53</v>
      </c>
      <c r="G8" s="0" t="n">
        <v>2970</v>
      </c>
      <c r="H8" s="0" t="n">
        <v>3010</v>
      </c>
      <c r="I8" s="0" t="n">
        <v>2850</v>
      </c>
      <c r="K8" s="0" t="n">
        <v>3135</v>
      </c>
      <c r="L8" s="0" t="n">
        <v>3290</v>
      </c>
      <c r="M8" s="8"/>
      <c r="N8" s="0" t="n">
        <f aca="false">MAX(B8:L8, N7)</f>
        <v>3290</v>
      </c>
      <c r="O8" s="0" t="n">
        <f aca="false">MAX(B8:F8, O7)</f>
        <v>2585</v>
      </c>
    </row>
    <row r="9" customFormat="false" ht="12.8" hidden="false" customHeight="false" outlineLevel="0" collapsed="false">
      <c r="A9" s="0" t="n">
        <v>60</v>
      </c>
      <c r="I9" s="0" t="n">
        <v>3270</v>
      </c>
      <c r="K9" s="0" t="n">
        <v>3375</v>
      </c>
      <c r="L9" s="0" t="n">
        <v>3530</v>
      </c>
      <c r="N9" s="0" t="n">
        <f aca="false">MAX(B9:L9, N8)</f>
        <v>3530</v>
      </c>
      <c r="O9" s="0" t="n">
        <f aca="false">MAX(B9:F9, O8)</f>
        <v>2585</v>
      </c>
    </row>
    <row r="10" customFormat="false" ht="12.8" hidden="false" customHeight="false" outlineLevel="0" collapsed="false">
      <c r="A10" s="0" t="n">
        <v>67</v>
      </c>
      <c r="N10" s="0" t="n">
        <f aca="false">MAX(B10:L10, N9)</f>
        <v>3530</v>
      </c>
      <c r="O10" s="0" t="n">
        <f aca="false">MAX(B10:F10, O9)</f>
        <v>2585</v>
      </c>
    </row>
    <row r="11" customFormat="false" ht="12.8" hidden="false" customHeight="false" outlineLevel="0" collapsed="false">
      <c r="A11" s="0" t="n">
        <v>74</v>
      </c>
      <c r="N11" s="0" t="n">
        <f aca="false">MAX(B11:L11, N10)</f>
        <v>3530</v>
      </c>
      <c r="O11" s="0" t="n">
        <f aca="false">MAX(B11:F11, O10)</f>
        <v>2585</v>
      </c>
    </row>
    <row r="12" customFormat="false" ht="12.8" hidden="false" customHeight="false" outlineLevel="0" collapsed="false">
      <c r="A12" s="0" t="n">
        <v>81</v>
      </c>
      <c r="L12" s="13"/>
      <c r="M12" s="13"/>
      <c r="N12" s="0" t="n">
        <f aca="false">MAX(B12:L12, N11)</f>
        <v>3530</v>
      </c>
      <c r="O12" s="0" t="n">
        <f aca="false">MAX(B12:F12, O11)</f>
        <v>2585</v>
      </c>
    </row>
    <row r="13" customFormat="false" ht="12.8" hidden="false" customHeight="false" outlineLevel="0" collapsed="false">
      <c r="A13" s="0" t="n">
        <v>88</v>
      </c>
      <c r="N13" s="0" t="n">
        <f aca="false">MAX(B13:L13, N12)</f>
        <v>3530</v>
      </c>
      <c r="O13" s="0" t="n">
        <f aca="false">MAX(B13:F13, O12)</f>
        <v>2585</v>
      </c>
    </row>
    <row r="16" customFormat="false" ht="12.8" hidden="false" customHeight="false" outlineLevel="0" collapsed="false">
      <c r="A16" s="8" t="s">
        <v>96</v>
      </c>
      <c r="B16" s="0" t="s">
        <v>102</v>
      </c>
      <c r="C16" s="0" t="s">
        <v>100</v>
      </c>
      <c r="D16" s="0" t="s">
        <v>100</v>
      </c>
      <c r="E16" s="0" t="s">
        <v>103</v>
      </c>
      <c r="F16" s="0" t="s">
        <v>100</v>
      </c>
      <c r="G16" s="0" t="s">
        <v>100</v>
      </c>
      <c r="H16" s="0" t="s">
        <v>100</v>
      </c>
      <c r="I16" s="0" t="s">
        <v>103</v>
      </c>
      <c r="J16" s="0" t="s">
        <v>103</v>
      </c>
      <c r="K16" s="0" t="s">
        <v>100</v>
      </c>
      <c r="L16" s="0" t="s">
        <v>100</v>
      </c>
      <c r="M16" s="11" t="s">
        <v>74</v>
      </c>
    </row>
    <row r="17" customFormat="false" ht="12.8" hidden="false" customHeight="false" outlineLevel="0" collapsed="false">
      <c r="A17" s="8" t="s">
        <v>98</v>
      </c>
      <c r="B17" s="0" t="s">
        <v>104</v>
      </c>
      <c r="C17" s="0" t="s">
        <v>104</v>
      </c>
      <c r="D17" s="0" t="s">
        <v>104</v>
      </c>
      <c r="E17" s="0" t="s">
        <v>105</v>
      </c>
      <c r="F17" s="0" t="s">
        <v>105</v>
      </c>
      <c r="G17" s="0" t="s">
        <v>106</v>
      </c>
      <c r="H17" s="0" t="s">
        <v>104</v>
      </c>
      <c r="I17" s="0" t="s">
        <v>99</v>
      </c>
      <c r="J17" s="0" t="s">
        <v>99</v>
      </c>
      <c r="K17" s="0" t="s">
        <v>104</v>
      </c>
      <c r="L17" s="0" t="s">
        <v>103</v>
      </c>
      <c r="M17" s="8" t="s">
        <v>107</v>
      </c>
    </row>
    <row r="18" customFormat="false" ht="12.8" hidden="false" customHeight="false" outlineLevel="0" collapsed="false">
      <c r="M18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0" min="10" style="0" width="16.55"/>
  </cols>
  <sheetData>
    <row r="1" s="8" customFormat="true" ht="12.8" hidden="false" customHeight="false" outlineLevel="0" collapsed="false">
      <c r="A1" s="8" t="s">
        <v>85</v>
      </c>
      <c r="B1" s="8" t="s">
        <v>108</v>
      </c>
      <c r="J1" s="8" t="s">
        <v>89</v>
      </c>
    </row>
    <row r="2" customFormat="false" ht="12.8" hidden="false" customHeight="false" outlineLevel="0" collapsed="false">
      <c r="A2" s="0" t="n">
        <v>25</v>
      </c>
      <c r="B2" s="0" t="n">
        <v>1605</v>
      </c>
      <c r="J2" s="0" t="n">
        <f aca="false">MAX(B2:I2)</f>
        <v>1605</v>
      </c>
    </row>
    <row r="3" customFormat="false" ht="12.8" hidden="false" customHeight="false" outlineLevel="0" collapsed="false">
      <c r="A3" s="0" t="n">
        <v>29</v>
      </c>
      <c r="B3" s="0" t="n">
        <v>1805</v>
      </c>
      <c r="J3" s="0" t="n">
        <f aca="false">MAX(B3:I3, J2)</f>
        <v>1805</v>
      </c>
    </row>
    <row r="4" customFormat="false" ht="12.8" hidden="false" customHeight="false" outlineLevel="0" collapsed="false">
      <c r="A4" s="0" t="n">
        <v>32</v>
      </c>
      <c r="B4" s="0" t="n">
        <v>2005</v>
      </c>
      <c r="J4" s="0" t="n">
        <f aca="false">MAX(B4:I4, J3)</f>
        <v>2005</v>
      </c>
    </row>
    <row r="5" customFormat="false" ht="12.8" hidden="false" customHeight="false" outlineLevel="0" collapsed="false">
      <c r="A5" s="0" t="n">
        <v>36</v>
      </c>
      <c r="B5" s="0" t="n">
        <v>2205</v>
      </c>
      <c r="J5" s="0" t="n">
        <f aca="false">MAX(B5:I5, J4)</f>
        <v>2205</v>
      </c>
    </row>
    <row r="6" customFormat="false" ht="12.8" hidden="false" customHeight="false" outlineLevel="0" collapsed="false">
      <c r="A6" s="0" t="n">
        <v>39</v>
      </c>
      <c r="B6" s="0" t="n">
        <v>2405</v>
      </c>
      <c r="J6" s="0" t="n">
        <f aca="false">MAX(B6:I6, J5)</f>
        <v>2405</v>
      </c>
    </row>
    <row r="10" customFormat="false" ht="12.8" hidden="false" customHeight="false" outlineLevel="0" collapsed="false">
      <c r="A10" s="8" t="s">
        <v>96</v>
      </c>
      <c r="B10" s="0" t="s">
        <v>100</v>
      </c>
    </row>
    <row r="11" customFormat="false" ht="12.8" hidden="false" customHeight="false" outlineLevel="0" collapsed="false">
      <c r="A11" s="8" t="s">
        <v>98</v>
      </c>
      <c r="B11" s="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9140625" defaultRowHeight="12.8" zeroHeight="false" outlineLevelRow="0" outlineLevelCol="0"/>
  <cols>
    <col collapsed="false" customWidth="true" hidden="false" outlineLevel="0" max="1" min="1" style="0" width="14.92"/>
    <col collapsed="false" customWidth="true" hidden="false" outlineLevel="0" max="12" min="11" style="0" width="15.46"/>
    <col collapsed="false" customWidth="true" hidden="false" outlineLevel="0" max="13" min="13" style="0" width="16.55"/>
  </cols>
  <sheetData>
    <row r="1" s="8" customFormat="true" ht="12.8" hidden="false" customHeight="false" outlineLevel="0" collapsed="false">
      <c r="A1" s="8" t="s">
        <v>85</v>
      </c>
      <c r="B1" s="14" t="s">
        <v>31</v>
      </c>
      <c r="C1" s="14" t="s">
        <v>41</v>
      </c>
      <c r="D1" s="8" t="s">
        <v>37</v>
      </c>
      <c r="E1" s="8" t="s">
        <v>55</v>
      </c>
      <c r="F1" s="8" t="s">
        <v>109</v>
      </c>
      <c r="G1" s="8" t="s">
        <v>71</v>
      </c>
      <c r="H1" s="8" t="s">
        <v>77</v>
      </c>
      <c r="I1" s="8" t="s">
        <v>57</v>
      </c>
      <c r="J1" s="8" t="s">
        <v>81</v>
      </c>
      <c r="K1" s="8" t="s">
        <v>73</v>
      </c>
      <c r="L1" s="8" t="s">
        <v>82</v>
      </c>
      <c r="M1" s="8" t="s">
        <v>89</v>
      </c>
    </row>
    <row r="2" customFormat="false" ht="12.8" hidden="false" customHeight="false" outlineLevel="0" collapsed="false">
      <c r="A2" s="0" t="n">
        <v>1</v>
      </c>
      <c r="B2" s="15" t="n">
        <v>930</v>
      </c>
      <c r="C2" s="15" t="n">
        <v>1470</v>
      </c>
      <c r="D2" s="0" t="n">
        <v>2370</v>
      </c>
      <c r="E2" s="0" t="n">
        <v>2345</v>
      </c>
      <c r="M2" s="0" t="n">
        <f aca="false">MAX(B2:L2)</f>
        <v>2370</v>
      </c>
    </row>
    <row r="3" customFormat="false" ht="12.8" hidden="false" customHeight="false" outlineLevel="0" collapsed="false">
      <c r="A3" s="0" t="n">
        <v>25</v>
      </c>
      <c r="B3" s="15" t="n">
        <v>1770</v>
      </c>
      <c r="C3" s="15" t="n">
        <v>1710</v>
      </c>
      <c r="M3" s="0" t="n">
        <f aca="false">MAX(B3:L3, M2)</f>
        <v>2370</v>
      </c>
    </row>
    <row r="4" customFormat="false" ht="12.8" hidden="false" customHeight="false" outlineLevel="0" collapsed="false">
      <c r="A4" s="0" t="n">
        <v>29</v>
      </c>
      <c r="B4" s="15" t="n">
        <v>1770</v>
      </c>
      <c r="C4" s="15" t="n">
        <v>1710</v>
      </c>
      <c r="F4" s="0" t="n">
        <v>2610</v>
      </c>
      <c r="M4" s="0" t="n">
        <f aca="false">MAX(B4:L4, M3)</f>
        <v>2610</v>
      </c>
    </row>
    <row r="5" customFormat="false" ht="12.8" hidden="false" customHeight="false" outlineLevel="0" collapsed="false">
      <c r="A5" s="0" t="n">
        <v>32</v>
      </c>
      <c r="B5" s="15" t="n">
        <v>2010</v>
      </c>
      <c r="C5" s="15" t="n">
        <v>1950</v>
      </c>
      <c r="G5" s="0" t="n">
        <v>2730</v>
      </c>
      <c r="H5" s="0" t="n">
        <v>2850</v>
      </c>
      <c r="I5" s="0" t="n">
        <v>2885</v>
      </c>
      <c r="M5" s="0" t="n">
        <f aca="false">MAX(B5:L5, M3)</f>
        <v>2885</v>
      </c>
    </row>
    <row r="6" customFormat="false" ht="12.8" hidden="false" customHeight="false" outlineLevel="0" collapsed="false">
      <c r="A6" s="0" t="n">
        <v>39</v>
      </c>
      <c r="B6" s="15"/>
      <c r="C6" s="15" t="n">
        <v>1950</v>
      </c>
      <c r="J6" s="0" t="n">
        <v>3135</v>
      </c>
      <c r="M6" s="0" t="n">
        <f aca="false">MAX(B6:L6, M5)</f>
        <v>3135</v>
      </c>
    </row>
    <row r="7" customFormat="false" ht="12.8" hidden="false" customHeight="false" outlineLevel="0" collapsed="false">
      <c r="A7" s="0" t="n">
        <v>46</v>
      </c>
      <c r="B7" s="15"/>
      <c r="C7" s="15" t="n">
        <v>2190</v>
      </c>
      <c r="K7" s="0" t="n">
        <v>3210</v>
      </c>
      <c r="M7" s="0" t="n">
        <f aca="false">MAX(B7:L7, M6)</f>
        <v>3210</v>
      </c>
    </row>
    <row r="8" customFormat="false" ht="12.8" hidden="false" customHeight="false" outlineLevel="0" collapsed="false">
      <c r="A8" s="0" t="n">
        <v>53</v>
      </c>
      <c r="B8" s="15"/>
      <c r="C8" s="15" t="n">
        <v>2430</v>
      </c>
      <c r="L8" s="0" t="n">
        <v>3610</v>
      </c>
      <c r="M8" s="0" t="n">
        <f aca="false">MAX(B8:L8, M7)</f>
        <v>3610</v>
      </c>
    </row>
    <row r="9" customFormat="false" ht="12.8" hidden="false" customHeight="false" outlineLevel="0" collapsed="false">
      <c r="A9" s="0" t="n">
        <v>60</v>
      </c>
      <c r="B9" s="15"/>
      <c r="C9" s="15"/>
      <c r="M9" s="0" t="n">
        <f aca="false">MAX(B9:L9, M8)</f>
        <v>3610</v>
      </c>
    </row>
    <row r="10" customFormat="false" ht="12.8" hidden="false" customHeight="false" outlineLevel="0" collapsed="false">
      <c r="A10" s="0" t="n">
        <v>67</v>
      </c>
      <c r="B10" s="15"/>
      <c r="C10" s="15"/>
      <c r="M10" s="0" t="n">
        <f aca="false">MAX(B10:L10, M9)</f>
        <v>3610</v>
      </c>
    </row>
    <row r="11" customFormat="false" ht="12.8" hidden="false" customHeight="false" outlineLevel="0" collapsed="false">
      <c r="A11" s="0" t="n">
        <v>74</v>
      </c>
      <c r="B11" s="15"/>
      <c r="C11" s="15"/>
      <c r="M11" s="0" t="n">
        <f aca="false">MAX(B11:L11, M10)</f>
        <v>3610</v>
      </c>
    </row>
    <row r="12" customFormat="false" ht="12.8" hidden="false" customHeight="false" outlineLevel="0" collapsed="false">
      <c r="A12" s="0" t="n">
        <v>81</v>
      </c>
      <c r="B12" s="15"/>
      <c r="C12" s="15"/>
      <c r="L12" s="13"/>
      <c r="M12" s="0" t="n">
        <f aca="false">MAX(B12:L12, M11)</f>
        <v>3610</v>
      </c>
    </row>
    <row r="13" customFormat="false" ht="12.8" hidden="false" customHeight="false" outlineLevel="0" collapsed="false">
      <c r="A13" s="0" t="n">
        <v>88</v>
      </c>
      <c r="B13" s="15"/>
      <c r="C13" s="15"/>
      <c r="M13" s="0" t="n">
        <f aca="false">MAX(B13:L13, M12)</f>
        <v>3610</v>
      </c>
    </row>
    <row r="14" customFormat="false" ht="12.8" hidden="false" customHeight="false" outlineLevel="0" collapsed="false">
      <c r="A14" s="0" t="n">
        <v>95</v>
      </c>
      <c r="B14" s="15"/>
      <c r="C14" s="15"/>
      <c r="M14" s="0" t="n">
        <f aca="false">MAX(B14:L14, M13)</f>
        <v>3610</v>
      </c>
    </row>
    <row r="15" customFormat="false" ht="12.8" hidden="false" customHeight="false" outlineLevel="0" collapsed="false">
      <c r="B15" s="15"/>
      <c r="C15" s="15"/>
    </row>
    <row r="16" customFormat="false" ht="12.8" hidden="false" customHeight="false" outlineLevel="0" collapsed="false">
      <c r="A16" s="8" t="s">
        <v>110</v>
      </c>
      <c r="B16" s="15" t="s">
        <v>111</v>
      </c>
      <c r="C16" s="15" t="s">
        <v>111</v>
      </c>
      <c r="D16" s="0" t="s">
        <v>103</v>
      </c>
      <c r="F16" s="0" t="s">
        <v>100</v>
      </c>
    </row>
    <row r="17" customFormat="false" ht="12.8" hidden="false" customHeight="false" outlineLevel="0" collapsed="false">
      <c r="A17" s="8" t="s">
        <v>112</v>
      </c>
      <c r="B17" s="15" t="s">
        <v>111</v>
      </c>
      <c r="C17" s="15" t="s">
        <v>111</v>
      </c>
      <c r="D17" s="0" t="s">
        <v>104</v>
      </c>
      <c r="F17" s="0" t="s">
        <v>102</v>
      </c>
    </row>
    <row r="18" customFormat="false" ht="12.8" hidden="false" customHeight="false" outlineLevel="0" collapsed="false">
      <c r="A18" s="8" t="s">
        <v>113</v>
      </c>
      <c r="B18" s="15" t="s">
        <v>111</v>
      </c>
      <c r="C18" s="15" t="s">
        <v>111</v>
      </c>
      <c r="D18" s="0" t="s">
        <v>99</v>
      </c>
      <c r="E18" s="0" t="s">
        <v>103</v>
      </c>
      <c r="F18" s="0" t="s">
        <v>103</v>
      </c>
      <c r="G18" s="0" t="s">
        <v>103</v>
      </c>
      <c r="H18" s="0" t="s">
        <v>104</v>
      </c>
      <c r="I18" s="0" t="s">
        <v>99</v>
      </c>
      <c r="J18" s="0" t="s">
        <v>103</v>
      </c>
      <c r="L18" s="0" t="s">
        <v>104</v>
      </c>
    </row>
    <row r="19" customFormat="false" ht="12.8" hidden="false" customHeight="false" outlineLevel="0" collapsed="false">
      <c r="B19" s="16" t="s">
        <v>114</v>
      </c>
      <c r="C19" s="16"/>
    </row>
  </sheetData>
  <mergeCells count="1">
    <mergeCell ref="B19:C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9"/>
    <col collapsed="false" customWidth="true" hidden="false" outlineLevel="0" max="2" min="2" style="0" width="13.24"/>
    <col collapsed="false" customWidth="true" hidden="false" outlineLevel="0" max="3" min="3" style="0" width="17.67"/>
    <col collapsed="false" customWidth="true" hidden="false" outlineLevel="0" max="4" min="4" style="0" width="19.63"/>
    <col collapsed="false" customWidth="true" hidden="false" outlineLevel="0" max="5" min="5" style="0" width="18.52"/>
    <col collapsed="false" customWidth="true" hidden="false" outlineLevel="0" max="6" min="6" style="0" width="11.9"/>
    <col collapsed="false" customWidth="true" hidden="false" outlineLevel="0" max="7" min="7" style="0" width="18.1"/>
    <col collapsed="false" customWidth="true" hidden="false" outlineLevel="0" max="64" min="8" style="0" width="11.9"/>
  </cols>
  <sheetData>
    <row r="1" customFormat="false" ht="12.8" hidden="false" customHeight="false" outlineLevel="0" collapsed="false">
      <c r="A1" s="8" t="s">
        <v>85</v>
      </c>
      <c r="B1" s="8" t="s">
        <v>115</v>
      </c>
      <c r="C1" s="8" t="s">
        <v>116</v>
      </c>
      <c r="D1" s="8" t="s">
        <v>117</v>
      </c>
      <c r="E1" s="8" t="s">
        <v>118</v>
      </c>
      <c r="F1" s="8" t="s">
        <v>39</v>
      </c>
      <c r="G1" s="8" t="s">
        <v>119</v>
      </c>
    </row>
    <row r="2" customFormat="false" ht="12.8" hidden="false" customHeight="false" outlineLevel="0" collapsed="false">
      <c r="A2" s="0" t="n">
        <v>11</v>
      </c>
      <c r="B2" s="0" t="n">
        <f aca="false">VLOOKUP($A2, 'Leveled Power Increase - Raider'!$A$2:$J$12, 10, 1)</f>
        <v>870</v>
      </c>
      <c r="C2" s="0" t="n">
        <f aca="false">VLOOKUP($A2, 'Leveled Power Increase - Raider'!$A$2:$K$12, 11, 1)</f>
        <v>870</v>
      </c>
      <c r="G2" s="0" t="n">
        <f aca="false">VLOOKUP($A2, 'Leveled Power Increase - BoS'!$A$2:$M$15, 13, 1)</f>
        <v>2370</v>
      </c>
    </row>
    <row r="3" customFormat="false" ht="12.8" hidden="false" customHeight="false" outlineLevel="0" collapsed="false">
      <c r="A3" s="0" t="n">
        <v>18</v>
      </c>
      <c r="B3" s="0" t="n">
        <f aca="false">VLOOKUP($A3, 'Leveled Power Increase - Raider'!$A$2:$J$12, 10, 1)</f>
        <v>1230</v>
      </c>
      <c r="C3" s="0" t="n">
        <f aca="false">VLOOKUP($A3, 'Leveled Power Increase - Raider'!$A$2:$K$12, 11, 1)</f>
        <v>1230</v>
      </c>
      <c r="D3" s="0" t="n">
        <f aca="false">VLOOKUP($A3, 'Leveled Power Increase - Gunner'!$A$2:$N$15, 14, 1)</f>
        <v>1470</v>
      </c>
      <c r="E3" s="0" t="n">
        <f aca="false">VLOOKUP($A3, 'Leveled Power Increase - Gunner'!$A$2:$O$15, 15, 1)</f>
        <v>1470</v>
      </c>
      <c r="G3" s="0" t="n">
        <f aca="false">VLOOKUP($A3, 'Leveled Power Increase - BoS'!$A$2:$M$15, 13, 1)</f>
        <v>2370</v>
      </c>
    </row>
    <row r="4" customFormat="false" ht="12.8" hidden="false" customHeight="false" outlineLevel="0" collapsed="false">
      <c r="A4" s="0" t="n">
        <v>25</v>
      </c>
      <c r="B4" s="0" t="n">
        <f aca="false">VLOOKUP($A4, 'Leveled Power Increase - Raider'!$A$2:$J$12, 10, 1)</f>
        <v>1625</v>
      </c>
      <c r="C4" s="0" t="n">
        <f aca="false">VLOOKUP($A4, 'Leveled Power Increase - Raider'!$A$2:$K$12, 11, 1)</f>
        <v>1625</v>
      </c>
      <c r="D4" s="0" t="n">
        <f aca="false">VLOOKUP($A4, 'Leveled Power Increase - Gunner'!$A$2:$N$15, 14, 1)</f>
        <v>1890</v>
      </c>
      <c r="E4" s="0" t="n">
        <f aca="false">VLOOKUP($A4, 'Leveled Power Increase - Gunner'!$A$2:$O$15, 15, 1)</f>
        <v>1890</v>
      </c>
      <c r="F4" s="0" t="n">
        <f aca="false">VLOOKUP($A4, 'Leveled Power Increase - Instit'!$A$2:$J$9, 10, 1)</f>
        <v>1605</v>
      </c>
      <c r="G4" s="0" t="n">
        <f aca="false">VLOOKUP($A4, 'Leveled Power Increase - BoS'!$A$2:$M$15, 13, 1)</f>
        <v>2370</v>
      </c>
    </row>
    <row r="5" customFormat="false" ht="12.8" hidden="false" customHeight="false" outlineLevel="0" collapsed="false">
      <c r="A5" s="0" t="n">
        <v>32</v>
      </c>
      <c r="B5" s="0" t="n">
        <f aca="false">VLOOKUP($A5, 'Leveled Power Increase - Raider'!$A$2:$J$12, 10, 1)</f>
        <v>2010</v>
      </c>
      <c r="C5" s="0" t="n">
        <f aca="false">VLOOKUP($A5, 'Leveled Power Increase - Raider'!$A$2:$K$12, 11, 1)</f>
        <v>1625</v>
      </c>
      <c r="D5" s="0" t="n">
        <f aca="false">VLOOKUP($A5, 'Leveled Power Increase - Gunner'!$A$2:$N$15, 14, 1)</f>
        <v>2430</v>
      </c>
      <c r="E5" s="0" t="n">
        <f aca="false">VLOOKUP($A5, 'Leveled Power Increase - Gunner'!$A$2:$O$15, 15, 1)</f>
        <v>2130</v>
      </c>
      <c r="F5" s="0" t="n">
        <f aca="false">VLOOKUP($A5, 'Leveled Power Increase - Instit'!$A$2:$J$9, 10, 1)</f>
        <v>2005</v>
      </c>
      <c r="G5" s="0" t="n">
        <f aca="false">VLOOKUP($A5, 'Leveled Power Increase - BoS'!$A$2:$M$15, 13, 1)</f>
        <v>2885</v>
      </c>
    </row>
    <row r="6" customFormat="false" ht="12.8" hidden="false" customHeight="false" outlineLevel="0" collapsed="false">
      <c r="A6" s="0" t="n">
        <v>39</v>
      </c>
      <c r="B6" s="0" t="n">
        <f aca="false">VLOOKUP($A6, 'Leveled Power Increase - Raider'!$A$2:$J$12, 10, 1)</f>
        <v>2280</v>
      </c>
      <c r="C6" s="0" t="n">
        <f aca="false">VLOOKUP($A6, 'Leveled Power Increase - Raider'!$A$2:$K$12, 11, 1)</f>
        <v>1625</v>
      </c>
      <c r="D6" s="0" t="n">
        <f aca="false">VLOOKUP($A6, 'Leveled Power Increase - Gunner'!$A$2:$N$15, 14, 1)</f>
        <v>2655</v>
      </c>
      <c r="E6" s="0" t="n">
        <f aca="false">VLOOKUP($A6, 'Leveled Power Increase - Gunner'!$A$2:$O$15, 15, 1)</f>
        <v>2370</v>
      </c>
      <c r="F6" s="0" t="n">
        <f aca="false">VLOOKUP($A6, 'Leveled Power Increase - Instit'!$A$2:$J$9, 10, 1)</f>
        <v>2405</v>
      </c>
      <c r="G6" s="0" t="n">
        <f aca="false">VLOOKUP($A6, 'Leveled Power Increase - BoS'!$A$2:$M$15, 13, 1)</f>
        <v>3135</v>
      </c>
    </row>
    <row r="7" customFormat="false" ht="12.8" hidden="false" customHeight="false" outlineLevel="0" collapsed="false">
      <c r="A7" s="0" t="n">
        <v>46</v>
      </c>
      <c r="B7" s="0" t="n">
        <f aca="false">VLOOKUP($A7, 'Leveled Power Increase - Raider'!$A$2:$J$12, 10, 1)</f>
        <v>2280</v>
      </c>
      <c r="C7" s="0" t="n">
        <f aca="false">VLOOKUP($A7, 'Leveled Power Increase - Raider'!$A$2:$K$12, 11, 1)</f>
        <v>1625</v>
      </c>
      <c r="D7" s="0" t="n">
        <f aca="false">VLOOKUP($A7, 'Leveled Power Increase - Gunner'!$A$2:$N$15, 14, 1)</f>
        <v>3050</v>
      </c>
      <c r="E7" s="0" t="n">
        <f aca="false">VLOOKUP($A7, 'Leveled Power Increase - Gunner'!$A$2:$O$15, 15, 1)</f>
        <v>2585</v>
      </c>
      <c r="F7" s="0" t="n">
        <f aca="false">VLOOKUP($A7, 'Leveled Power Increase - Instit'!$A$2:$J$9, 10, 1)</f>
        <v>2405</v>
      </c>
      <c r="G7" s="0" t="n">
        <f aca="false">VLOOKUP($A7, 'Leveled Power Increase - BoS'!$A$2:$M$15, 13, 1)</f>
        <v>3210</v>
      </c>
    </row>
    <row r="8" customFormat="false" ht="12.8" hidden="false" customHeight="false" outlineLevel="0" collapsed="false">
      <c r="A8" s="0" t="n">
        <v>53</v>
      </c>
      <c r="B8" s="0" t="n">
        <f aca="false">VLOOKUP($A8, 'Leveled Power Increase - Raider'!$A$2:$J$12, 10, 1)</f>
        <v>2280</v>
      </c>
      <c r="C8" s="0" t="n">
        <f aca="false">VLOOKUP($A8, 'Leveled Power Increase - Raider'!$A$2:$K$12, 11, 1)</f>
        <v>1625</v>
      </c>
      <c r="D8" s="0" t="n">
        <f aca="false">VLOOKUP($A8, 'Leveled Power Increase - Gunner'!$A$2:$N$15, 14, 1)</f>
        <v>3290</v>
      </c>
      <c r="E8" s="0" t="n">
        <f aca="false">VLOOKUP($A8, 'Leveled Power Increase - Gunner'!$A$2:$O$15, 15, 1)</f>
        <v>2585</v>
      </c>
      <c r="F8" s="0" t="n">
        <f aca="false">VLOOKUP($A8, 'Leveled Power Increase - Instit'!$A$2:$J$9, 10, 1)</f>
        <v>2405</v>
      </c>
      <c r="G8" s="0" t="n">
        <f aca="false">VLOOKUP($A8, 'Leveled Power Increase - BoS'!$A$2:$M$15, 13, 1)</f>
        <v>3610</v>
      </c>
    </row>
    <row r="9" customFormat="false" ht="12.8" hidden="false" customHeight="false" outlineLevel="0" collapsed="false">
      <c r="A9" s="0" t="n">
        <v>60</v>
      </c>
      <c r="B9" s="0" t="n">
        <f aca="false">VLOOKUP($A9, 'Leveled Power Increase - Raider'!$A$2:$J$12, 10, 1)</f>
        <v>2280</v>
      </c>
      <c r="C9" s="0" t="n">
        <f aca="false">VLOOKUP($A9, 'Leveled Power Increase - Raider'!$A$2:$K$12, 11, 1)</f>
        <v>1625</v>
      </c>
      <c r="D9" s="0" t="n">
        <f aca="false">VLOOKUP($A9, 'Leveled Power Increase - Gunner'!$A$2:$N$15, 14, 1)</f>
        <v>3530</v>
      </c>
      <c r="E9" s="0" t="n">
        <f aca="false">VLOOKUP($A9, 'Leveled Power Increase - Gunner'!$A$2:$O$15, 15, 1)</f>
        <v>2585</v>
      </c>
      <c r="F9" s="0" t="n">
        <f aca="false">VLOOKUP($A9, 'Leveled Power Increase - Instit'!$A$2:$J$9, 10, 1)</f>
        <v>2405</v>
      </c>
      <c r="G9" s="0" t="n">
        <f aca="false">VLOOKUP($A9, 'Leveled Power Increase - BoS'!$A$2:$M$15, 13, 1)</f>
        <v>3610</v>
      </c>
    </row>
    <row r="10" customFormat="false" ht="12.8" hidden="false" customHeight="false" outlineLevel="0" collapsed="false">
      <c r="A10" s="0" t="n">
        <v>67</v>
      </c>
      <c r="B10" s="0" t="n">
        <f aca="false">VLOOKUP($A10, 'Leveled Power Increase - Raider'!$A$2:$J$12, 10, 1)</f>
        <v>2280</v>
      </c>
      <c r="C10" s="0" t="n">
        <f aca="false">VLOOKUP($A10, 'Leveled Power Increase - Raider'!$A$2:$K$12, 11, 1)</f>
        <v>1625</v>
      </c>
      <c r="D10" s="0" t="n">
        <f aca="false">VLOOKUP($A10, 'Leveled Power Increase - Gunner'!$A$2:$N$15, 14, 1)</f>
        <v>3530</v>
      </c>
      <c r="E10" s="0" t="n">
        <f aca="false">VLOOKUP($A10, 'Leveled Power Increase - Gunner'!$A$2:$O$15, 15, 1)</f>
        <v>2585</v>
      </c>
      <c r="F10" s="0" t="n">
        <f aca="false">VLOOKUP($A10, 'Leveled Power Increase - Instit'!$A$2:$J$9, 10, 1)</f>
        <v>2405</v>
      </c>
      <c r="G10" s="0" t="n">
        <f aca="false">VLOOKUP($A10, 'Leveled Power Increase - BoS'!$A$2:$M$15, 13, 1)</f>
        <v>3610</v>
      </c>
    </row>
    <row r="11" customFormat="false" ht="12.8" hidden="false" customHeight="false" outlineLevel="0" collapsed="false">
      <c r="A11" s="0" t="n">
        <v>74</v>
      </c>
      <c r="B11" s="0" t="n">
        <f aca="false">VLOOKUP($A11, 'Leveled Power Increase - Raider'!$A$2:$J$12, 10, 1)</f>
        <v>2280</v>
      </c>
      <c r="C11" s="0" t="n">
        <f aca="false">VLOOKUP($A11, 'Leveled Power Increase - Raider'!$A$2:$K$12, 11, 1)</f>
        <v>1625</v>
      </c>
      <c r="D11" s="0" t="n">
        <f aca="false">VLOOKUP($A11, 'Leveled Power Increase - Gunner'!$A$2:$N$15, 14, 1)</f>
        <v>3530</v>
      </c>
      <c r="E11" s="0" t="n">
        <f aca="false">VLOOKUP($A11, 'Leveled Power Increase - Gunner'!$A$2:$O$15, 15, 1)</f>
        <v>2585</v>
      </c>
      <c r="F11" s="0" t="n">
        <f aca="false">VLOOKUP($A11, 'Leveled Power Increase - Instit'!$A$2:$J$9, 10, 1)</f>
        <v>2405</v>
      </c>
      <c r="G11" s="0" t="n">
        <f aca="false">VLOOKUP($A11, 'Leveled Power Increase - BoS'!$A$2:$M$15, 13, 1)</f>
        <v>3610</v>
      </c>
    </row>
    <row r="12" customFormat="false" ht="12.8" hidden="false" customHeight="false" outlineLevel="0" collapsed="false">
      <c r="A12" s="0" t="n">
        <v>81</v>
      </c>
      <c r="B12" s="0" t="n">
        <f aca="false">VLOOKUP($A12, 'Leveled Power Increase - Raider'!$A$2:$J$12, 10, 1)</f>
        <v>2280</v>
      </c>
      <c r="C12" s="0" t="n">
        <f aca="false">VLOOKUP($A12, 'Leveled Power Increase - Raider'!$A$2:$K$12, 11, 1)</f>
        <v>1625</v>
      </c>
      <c r="D12" s="0" t="n">
        <f aca="false">VLOOKUP($A12, 'Leveled Power Increase - Gunner'!$A$2:$N$15, 14, 1)</f>
        <v>3530</v>
      </c>
      <c r="E12" s="0" t="n">
        <f aca="false">VLOOKUP($A12, 'Leveled Power Increase - Gunner'!$A$2:$O$15, 15, 1)</f>
        <v>2585</v>
      </c>
      <c r="F12" s="0" t="n">
        <f aca="false">VLOOKUP($A12, 'Leveled Power Increase - Instit'!$A$2:$J$9, 10, 1)</f>
        <v>2405</v>
      </c>
      <c r="G12" s="0" t="n">
        <f aca="false">VLOOKUP($A12, 'Leveled Power Increase - BoS'!$A$2:$M$15, 13, 1)</f>
        <v>3610</v>
      </c>
    </row>
    <row r="13" customFormat="false" ht="12.8" hidden="false" customHeight="false" outlineLevel="0" collapsed="false">
      <c r="A13" s="0" t="n">
        <v>88</v>
      </c>
      <c r="B13" s="0" t="n">
        <f aca="false">VLOOKUP($A13, 'Leveled Power Increase - Raider'!$A$2:$J$12, 10, 1)</f>
        <v>2280</v>
      </c>
      <c r="C13" s="0" t="n">
        <f aca="false">VLOOKUP($A13, 'Leveled Power Increase - Raider'!$A$2:$K$12, 11, 1)</f>
        <v>1625</v>
      </c>
      <c r="D13" s="0" t="n">
        <f aca="false">VLOOKUP($A13, 'Leveled Power Increase - Gunner'!$A$2:$N$15, 14, 1)</f>
        <v>3530</v>
      </c>
      <c r="E13" s="0" t="n">
        <f aca="false">VLOOKUP($A13, 'Leveled Power Increase - Gunner'!$A$2:$O$15, 15, 1)</f>
        <v>2585</v>
      </c>
      <c r="F13" s="0" t="n">
        <f aca="false">VLOOKUP($A13, 'Leveled Power Increase - Instit'!$A$2:$J$9, 10, 1)</f>
        <v>2405</v>
      </c>
      <c r="G13" s="0" t="n">
        <f aca="false">VLOOKUP($A13, 'Leveled Power Increase - BoS'!$A$2:$M$15, 13, 1)</f>
        <v>3610</v>
      </c>
    </row>
    <row r="14" customFormat="false" ht="12.8" hidden="false" customHeight="false" outlineLevel="0" collapsed="false">
      <c r="A14" s="0" t="n">
        <v>95</v>
      </c>
      <c r="B14" s="0" t="n">
        <f aca="false">VLOOKUP($A14, 'Leveled Power Increase - Raider'!$A$2:$J$12, 10, 1)</f>
        <v>2280</v>
      </c>
      <c r="C14" s="0" t="n">
        <f aca="false">VLOOKUP($A14, 'Leveled Power Increase - Raider'!$A$2:$K$12, 11, 1)</f>
        <v>1625</v>
      </c>
      <c r="D14" s="0" t="n">
        <f aca="false">VLOOKUP($A14, 'Leveled Power Increase - Gunner'!$A$2:$N$15, 14, 1)</f>
        <v>3530</v>
      </c>
      <c r="E14" s="0" t="n">
        <f aca="false">VLOOKUP($A14, 'Leveled Power Increase - Gunner'!$A$2:$O$15, 15, 1)</f>
        <v>2585</v>
      </c>
      <c r="F14" s="0" t="n">
        <f aca="false">VLOOKUP($A14, 'Leveled Power Increase - Instit'!$A$2:$J$9, 10, 1)</f>
        <v>2405</v>
      </c>
      <c r="G14" s="0" t="n">
        <f aca="false">VLOOKUP($A14, 'Leveled Power Increase - BoS'!$A$2:$M$15, 13, 1)</f>
        <v>3610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24471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2021-03-08T22:10:14Z</dcterms:created>
  <dc:creator/>
  <dc:description/>
  <dc:language>en-CA</dc:language>
  <cp:lastModifiedBy/>
  <dcterms:modified xsi:type="dcterms:W3CDTF">2025-02-18T08:25:51Z</dcterms:modified>
  <cp:revision>366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