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fault Legendary Power Armor Scheme" sheetId="1" state="visible" r:id="rId2"/>
    <sheet name="2 Low, 1 High Groups" sheetId="2" state="visible" r:id="rId3"/>
    <sheet name="Low, Mid, High Tier" sheetId="3" state="visible" r:id="rId4"/>
    <sheet name="Low, Low-Mid, High-Mid, High Tiers" sheetId="4" state="visible" r:id="rId5"/>
    <sheet name="Low, Mid, High Tiers with Low High Group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<sst xmlns="http://schemas.openxmlformats.org/spreadsheetml/2006/main" count="46" uniqueCount="28">
  <si>
    <t xml:space="preserve">Base list has two lists: a low group that can select anything &lt;= player level and a high group that only takes the top armor set once the player reaches level 30</t>
  </si>
  <si>
    <t xml:space="preserve">Level</t>
  </si>
  <si>
    <t xml:space="preserve">Number of Armor Sets At Highest Level</t>
  </si>
  <si>
    <t xml:space="preserve">Total Number of Armor Sets</t>
  </si>
  <si>
    <t xml:space="preserve">Chance of Getting Any Highest Level Armor</t>
  </si>
  <si>
    <t xml:space="preserve">Chance of Getting a Single Highest Level Armor</t>
  </si>
  <si>
    <t xml:space="preserve">Chance of Getting Other Armor</t>
  </si>
  <si>
    <t xml:space="preserve">Base list has three lists, some duplicated, all of which select anything &lt;= player level: a low tier, two medium tiers, and three high tiers</t>
  </si>
  <si>
    <t xml:space="preserve">Number of Armor Sets in Low Tier</t>
  </si>
  <si>
    <t xml:space="preserve">Number of Armor Sets in Medium Tier</t>
  </si>
  <si>
    <t xml:space="preserve">Number of Armor Sets in High Tier</t>
  </si>
  <si>
    <t xml:space="preserve">Chance of Getting Each Low Tier Armor</t>
  </si>
  <si>
    <t xml:space="preserve">Chance of Getting Each Medium Tier Armor</t>
  </si>
  <si>
    <t xml:space="preserve">Chance of Getting Each High Tier Armor</t>
  </si>
  <si>
    <t xml:space="preserve">Base list has four lists, some duplicated, all of which select anything &lt;= player level: a low tier, two mid-low tiers, three mid-high tiers, and four high tiers</t>
  </si>
  <si>
    <t xml:space="preserve">Number of Armor Sets in Low-Mid Tier</t>
  </si>
  <si>
    <t xml:space="preserve">Number of Armor Sets in High-Mid Tier</t>
  </si>
  <si>
    <t xml:space="preserve">Chance of Getting Each Low-Mid Tier Armor</t>
  </si>
  <si>
    <t xml:space="preserve">Chance of Getting Each High-Mid Tier Armor</t>
  </si>
  <si>
    <t xml:space="preserve">Number of Highest Level Low Tier Armor Sets</t>
  </si>
  <si>
    <t xml:space="preserve">Number of Highest Level Medium Tier Armor Sets</t>
  </si>
  <si>
    <t xml:space="preserve">Number of Highest Level High Tier Armor Sets</t>
  </si>
  <si>
    <t xml:space="preserve">Chance of Getting Highest Level Low Tier Armor</t>
  </si>
  <si>
    <t xml:space="preserve">Chance of Getting Other Low Tier Armor</t>
  </si>
  <si>
    <t xml:space="preserve">Chance of Getting Highest Level Medium Tier Armor</t>
  </si>
  <si>
    <t xml:space="preserve">Chance of Getting Other Medium Tier Armor</t>
  </si>
  <si>
    <t xml:space="preserve">Chance of Getting Highest Level High Tier Armor</t>
  </si>
  <si>
    <t xml:space="preserve">Chance of Getting Other High Tier Armor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</si>
</sst>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b val="true"/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'Default Legendary Power Armor Scheme'!$D$3</c:f>
              <c:strCache>
                <c:ptCount val="1"/>
                <c:pt idx="0">
                  <c:v>Chance of Getting Any Highest Level Armor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'Default Legendary Power Armor Scheme'!$A$4:$A$10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'Default Legendary Power Armor Scheme'!$D$4:$D$10</c:f>
              <c:numCache>
                <c:formatCode>General</c:formatCode>
                <c:ptCount val="7"/>
                <c:pt idx="0">
                  <c:v>0.5</c:v>
                </c:pt>
                <c:pt idx="1">
                  <c:v>0.333333333333333</c:v>
                </c:pt>
                <c:pt idx="2">
                  <c:v>0.6</c:v>
                </c:pt>
                <c:pt idx="3">
                  <c:v>0.5625</c:v>
                </c:pt>
                <c:pt idx="4">
                  <c:v>0.555555555555556</c:v>
                </c:pt>
                <c:pt idx="5">
                  <c:v>0.55</c:v>
                </c:pt>
                <c:pt idx="6">
                  <c:v>0.541666666666667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'Default Legendary Power Armor Scheme'!$E$3</c:f>
              <c:strCache>
                <c:ptCount val="1"/>
                <c:pt idx="0">
                  <c:v>Chance of Getting a Single Highest Level Armor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'Default Legendary Power Armor Scheme'!$A$4:$A$10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'Default Legendary Power Armor Scheme'!$E$4:$E$10</c:f>
              <c:numCache>
                <c:formatCode>General</c:formatCode>
                <c:ptCount val="7"/>
                <c:pt idx="0">
                  <c:v>0.5</c:v>
                </c:pt>
                <c:pt idx="1">
                  <c:v>0.333333333333333</c:v>
                </c:pt>
                <c:pt idx="2">
                  <c:v>0.3</c:v>
                </c:pt>
                <c:pt idx="3">
                  <c:v>0.1875</c:v>
                </c:pt>
                <c:pt idx="4">
                  <c:v>0.555555555555556</c:v>
                </c:pt>
                <c:pt idx="5">
                  <c:v>0.55</c:v>
                </c:pt>
                <c:pt idx="6">
                  <c:v>0.270833333333333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'Default Legendary Power Armor Scheme'!$F$3</c:f>
              <c:strCache>
                <c:ptCount val="1"/>
                <c:pt idx="0">
                  <c:v>Chance of Getting Other Armor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'Default Legendary Power Armor Scheme'!$A$4:$A$10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'Default Legendary Power Armor Scheme'!$F$4:$F$10</c:f>
              <c:numCache>
                <c:formatCode>General</c:formatCode>
                <c:ptCount val="7"/>
                <c:pt idx="0">
                  <c:v>0.5</c:v>
                </c:pt>
                <c:pt idx="1">
                  <c:v>0.333333333333333</c:v>
                </c:pt>
                <c:pt idx="2">
                  <c:v>0.1</c:v>
                </c:pt>
                <c:pt idx="3">
                  <c:v>0.0625</c:v>
                </c:pt>
                <c:pt idx="4">
                  <c:v>0.0555555555555556</c:v>
                </c:pt>
                <c:pt idx="5">
                  <c:v>0.05</c:v>
                </c:pt>
                <c:pt idx="6">
                  <c:v>0.0416666666666667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413052"/>
        <c:axId val="38055970"/>
      </c:lineChart>
      <c:catAx>
        <c:axId val="764130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055970"/>
        <c:crosses val="autoZero"/>
        <c:auto val="1"/>
        <c:lblAlgn val="ctr"/>
        <c:lblOffset val="100"/>
      </c:catAx>
      <c:valAx>
        <c:axId val="380559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Percent Chance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4130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'2 Low, 1 High Groups'!$D$3</c:f>
              <c:strCache>
                <c:ptCount val="1"/>
                <c:pt idx="0">
                  <c:v>Chance of Getting Any Highest Level Armor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 Low, 1 High Groups'!$A$4:$A$10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'2 Low, 1 High Groups'!$D$4:$D$10</c:f>
              <c:numCache>
                <c:formatCode>General</c:formatCode>
                <c:ptCount val="7"/>
                <c:pt idx="0">
                  <c:v>0.5</c:v>
                </c:pt>
                <c:pt idx="1">
                  <c:v>0.333333333333333</c:v>
                </c:pt>
                <c:pt idx="2">
                  <c:v>0.466666666666667</c:v>
                </c:pt>
                <c:pt idx="3">
                  <c:v>0.416666666666667</c:v>
                </c:pt>
                <c:pt idx="4">
                  <c:v>0.407407407407407</c:v>
                </c:pt>
                <c:pt idx="5">
                  <c:v>0.4</c:v>
                </c:pt>
                <c:pt idx="6">
                  <c:v>0.388888888888889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Low, 1 High Groups'!$E$3</c:f>
              <c:strCache>
                <c:ptCount val="1"/>
                <c:pt idx="0">
                  <c:v>Chance of Getting a Single Highest Level Armor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 Low, 1 High Groups'!$A$4:$A$10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'2 Low, 1 High Groups'!$E$4:$E$10</c:f>
              <c:numCache>
                <c:formatCode>General</c:formatCode>
                <c:ptCount val="7"/>
                <c:pt idx="0">
                  <c:v>0.5</c:v>
                </c:pt>
                <c:pt idx="1">
                  <c:v>0.333333333333333</c:v>
                </c:pt>
                <c:pt idx="2">
                  <c:v>0.233333333333333</c:v>
                </c:pt>
                <c:pt idx="3">
                  <c:v>0.138888888888889</c:v>
                </c:pt>
                <c:pt idx="4">
                  <c:v>0.407407407407407</c:v>
                </c:pt>
                <c:pt idx="5">
                  <c:v>0.4</c:v>
                </c:pt>
                <c:pt idx="6">
                  <c:v>0.194444444444444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Low, 1 High Groups'!$F$3</c:f>
              <c:strCache>
                <c:ptCount val="1"/>
                <c:pt idx="0">
                  <c:v>Chance of Getting Other Armor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 Low, 1 High Groups'!$A$4:$A$10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'2 Low, 1 High Groups'!$F$4:$F$10</c:f>
              <c:numCache>
                <c:formatCode>General</c:formatCode>
                <c:ptCount val="7"/>
                <c:pt idx="0">
                  <c:v>0.5</c:v>
                </c:pt>
                <c:pt idx="1">
                  <c:v>0.333333333333333</c:v>
                </c:pt>
                <c:pt idx="2">
                  <c:v>0.133333333333333</c:v>
                </c:pt>
                <c:pt idx="3">
                  <c:v>0.0833333333333333</c:v>
                </c:pt>
                <c:pt idx="4">
                  <c:v>0.0740740740740741</c:v>
                </c:pt>
                <c:pt idx="5">
                  <c:v>0.0666666666666667</c:v>
                </c:pt>
                <c:pt idx="6">
                  <c:v>0.0555555555555556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66367"/>
        <c:axId val="5874084"/>
      </c:lineChart>
      <c:catAx>
        <c:axId val="80663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74084"/>
        <c:crosses val="autoZero"/>
        <c:auto val="1"/>
        <c:lblAlgn val="ctr"/>
        <c:lblOffset val="100"/>
      </c:catAx>
      <c:valAx>
        <c:axId val="5874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Percent Chance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663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'Low, Mid, High Tier'!$E$3:$E$3</c:f>
              <c:strCache>
                <c:ptCount val="1"/>
                <c:pt idx="0">
                  <c:v>Chance of Getting Each Low Tier Armor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Mid, High Tier'!$A$4:$A$10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Mid, High Tier'!$E$4:$E$10</c:f>
              <c:numCache>
                <c:formatCode>General</c:formatCode>
                <c:ptCount val="7"/>
                <c:pt idx="0">
                  <c:v>0.5</c:v>
                </c:pt>
                <c:pt idx="1">
                  <c:v>0.333333333333333</c:v>
                </c:pt>
                <c:pt idx="2">
                  <c:v>0.2</c:v>
                </c:pt>
                <c:pt idx="3">
                  <c:v>0.0909090909090909</c:v>
                </c:pt>
                <c:pt idx="4">
                  <c:v>0.0714285714285714</c:v>
                </c:pt>
                <c:pt idx="5">
                  <c:v>0.0588235294117647</c:v>
                </c:pt>
                <c:pt idx="6">
                  <c:v>0.0434782608695652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'Low, Mid, High Tier'!$F$3:$F$3</c:f>
              <c:strCache>
                <c:ptCount val="1"/>
                <c:pt idx="0">
                  <c:v>Chance of Getting Each Medium Tier Armor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Mid, High Tier'!$A$4:$A$10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Mid, High Tier'!$F$4:$F$10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0.181818181818182</c:v>
                </c:pt>
                <c:pt idx="4">
                  <c:v>0.142857142857143</c:v>
                </c:pt>
                <c:pt idx="5">
                  <c:v>0.117647058823529</c:v>
                </c:pt>
                <c:pt idx="6">
                  <c:v>0.0869565217391304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'Low, Mid, High Tier'!$G$3:$G$3</c:f>
              <c:strCache>
                <c:ptCount val="1"/>
                <c:pt idx="0">
                  <c:v>Chance of Getting Each High Tier Armor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Mid, High Tier'!$A$4:$A$10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Mid, High Tier'!$G$4:$G$10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0.214285714285714</c:v>
                </c:pt>
                <c:pt idx="5">
                  <c:v>0.176470588235294</c:v>
                </c:pt>
                <c:pt idx="6">
                  <c:v>0.130434782608696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128653"/>
        <c:axId val="83282494"/>
      </c:lineChart>
      <c:catAx>
        <c:axId val="651286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282494"/>
        <c:crosses val="autoZero"/>
        <c:auto val="1"/>
        <c:lblAlgn val="ctr"/>
        <c:lblOffset val="100"/>
      </c:catAx>
      <c:valAx>
        <c:axId val="832824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Percent Chance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1286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'Low, Low-Mid, High-Mid, High Tiers'!$F$3</c:f>
              <c:strCache>
                <c:ptCount val="1"/>
                <c:pt idx="0">
                  <c:v>Chance of Getting Each Low Tier Armor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Low-Mid, High-Mid, High Tiers'!$A$4:$A$10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Low-Mid, High-Mid, High Tiers'!$F$4:$F$10</c:f>
              <c:numCache>
                <c:formatCode>General</c:formatCode>
                <c:ptCount val="7"/>
                <c:pt idx="0">
                  <c:v>0.5</c:v>
                </c:pt>
                <c:pt idx="1">
                  <c:v>0.333333333333333</c:v>
                </c:pt>
                <c:pt idx="2">
                  <c:v>0.142857142857143</c:v>
                </c:pt>
                <c:pt idx="3">
                  <c:v>0.0625</c:v>
                </c:pt>
                <c:pt idx="4">
                  <c:v>0.0526315789473684</c:v>
                </c:pt>
                <c:pt idx="5">
                  <c:v>0.0434782608695652</c:v>
                </c:pt>
                <c:pt idx="6">
                  <c:v>0.032258064516129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'Low, Low-Mid, High-Mid, High Tiers'!$G$3</c:f>
              <c:strCache>
                <c:ptCount val="1"/>
                <c:pt idx="0">
                  <c:v>Chance of Getting Each Low-Mid Tier Armor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Low-Mid, High-Mid, High Tiers'!$A$4:$A$10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Low-Mid, High-Mid, High Tiers'!$G$4:$G$10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0.285714285714286</c:v>
                </c:pt>
                <c:pt idx="3">
                  <c:v>0.125</c:v>
                </c:pt>
                <c:pt idx="4">
                  <c:v>0.105263157894737</c:v>
                </c:pt>
                <c:pt idx="5">
                  <c:v>0.0869565217391304</c:v>
                </c:pt>
                <c:pt idx="6">
                  <c:v>0.0645161290322581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'Low, Low-Mid, High-Mid, High Tiers'!$H$3</c:f>
              <c:strCache>
                <c:ptCount val="1"/>
                <c:pt idx="0">
                  <c:v>Chance of Getting Each High-Mid Tier Armor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Low-Mid, High-Mid, High Tiers'!$A$4:$A$10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Low-Mid, High-Mid, High Tiers'!$H$4:$H$10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0.1875</c:v>
                </c:pt>
                <c:pt idx="4">
                  <c:v>0.157894736842105</c:v>
                </c:pt>
                <c:pt idx="5">
                  <c:v>0.130434782608696</c:v>
                </c:pt>
                <c:pt idx="6">
                  <c:v>0.0967741935483871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'Low, Low-Mid, High-Mid, High Tiers'!$I$3</c:f>
              <c:strCache>
                <c:ptCount val="1"/>
                <c:pt idx="0">
                  <c:v>Chance of Getting Each High Tier Armor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Low-Mid, High-Mid, High Tiers'!$A$4:$A$10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Low-Mid, High-Mid, High Tiers'!$I$4:$I$10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0.173913043478261</c:v>
                </c:pt>
                <c:pt idx="6">
                  <c:v>0.129032258064516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253454"/>
        <c:axId val="55305183"/>
      </c:lineChart>
      <c:catAx>
        <c:axId val="712534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305183"/>
        <c:crosses val="autoZero"/>
        <c:auto val="1"/>
        <c:lblAlgn val="ctr"/>
        <c:lblOffset val="100"/>
      </c:catAx>
      <c:valAx>
        <c:axId val="553051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Percent Chance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2534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'Low, Mid, High Tiers with Low High Groups'!$H$3</c:f>
              <c:strCache>
                <c:ptCount val="1"/>
                <c:pt idx="0">
                  <c:v>Chance of Getting Highest Level Low Tier Armor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Mid, High Tiers with Low High Groups'!$A$4:$A$10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Mid, High Tiers with Low High Groups'!$H$4:$H$10</c:f>
              <c:numCache>
                <c:formatCode>General</c:formatCode>
                <c:ptCount val="7"/>
                <c:pt idx="0">
                  <c:v>0.5</c:v>
                </c:pt>
                <c:pt idx="1">
                  <c:v>0.666666666666667</c:v>
                </c:pt>
                <c:pt idx="2">
                  <c:v>0.35</c:v>
                </c:pt>
                <c:pt idx="3">
                  <c:v>0.116666666666667</c:v>
                </c:pt>
                <c:pt idx="4">
                  <c:v>0.0583333333333333</c:v>
                </c:pt>
                <c:pt idx="5">
                  <c:v>0.0583333333333333</c:v>
                </c:pt>
                <c:pt idx="6">
                  <c:v>0.0583333333333333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'Low, Mid, High Tiers with Low High Groups'!$I$3</c:f>
              <c:strCache>
                <c:ptCount val="1"/>
                <c:pt idx="0">
                  <c:v>Chance of Getting Other Low Tier Armor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Mid, High Tiers with Low High Groups'!$A$4:$A$10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Mid, High Tiers with Low High Groups'!$I$4:$I$10</c:f>
              <c:numCache>
                <c:formatCode>General</c:formatCode>
                <c:ptCount val="7"/>
                <c:pt idx="0">
                  <c:v>0</c:v>
                </c:pt>
                <c:pt idx="1">
                  <c:v>0.166666666666667</c:v>
                </c:pt>
                <c:pt idx="2">
                  <c:v>0.1</c:v>
                </c:pt>
                <c:pt idx="3">
                  <c:v>0.0333333333333333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'Low, Mid, High Tiers with Low High Groups'!$J$3</c:f>
              <c:strCache>
                <c:ptCount val="1"/>
                <c:pt idx="0">
                  <c:v>Chance of Getting Highest Level Medium Tier Armor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Mid, High Tiers with Low High Groups'!$A$4:$A$10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Mid, High Tiers with Low High Groups'!$J$4:$J$10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0.222222222222222</c:v>
                </c:pt>
                <c:pt idx="4">
                  <c:v>0.111111111111111</c:v>
                </c:pt>
                <c:pt idx="5">
                  <c:v>0.111111111111111</c:v>
                </c:pt>
                <c:pt idx="6">
                  <c:v>0.111111111111111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'Low, Mid, High Tiers with Low High Groups'!$K$3</c:f>
              <c:strCache>
                <c:ptCount val="1"/>
                <c:pt idx="0">
                  <c:v>Chance of Getting Other Medium Tier Armor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Mid, High Tiers with Low High Groups'!$A$4:$A$10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Mid, High Tiers with Low High Groups'!$K$4:$K$10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'Low, Mid, High Tiers with Low High Groups'!$L$3</c:f>
              <c:strCache>
                <c:ptCount val="1"/>
                <c:pt idx="0">
                  <c:v>Chance of Getting Highest Level High Tier Armor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Mid, High Tiers with Low High Groups'!$A$4:$A$10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Mid, High Tiers with Low High Groups'!$L$4:$L$10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0.375</c:v>
                </c:pt>
                <c:pt idx="6">
                  <c:v>0.1875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'Low, Mid, High Tiers with Low High Groups'!$M$3</c:f>
              <c:strCache>
                <c:ptCount val="1"/>
                <c:pt idx="0">
                  <c:v>Chance of Getting Other High Tier Armor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'Low, Mid, High Tiers with Low High Groups'!$A$4:$A$10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strCache>
            </c:strRef>
          </c:cat>
          <c:val>
            <c:numRef>
              <c:f>'Low, Mid, High Tiers with Low High Groups'!$M$4:$M$10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0.0833333333333333</c:v>
                </c:pt>
                <c:pt idx="6">
                  <c:v>0.0625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933194"/>
        <c:axId val="95775564"/>
      </c:lineChart>
      <c:catAx>
        <c:axId val="979331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775564"/>
        <c:crosses val="autoZero"/>
        <c:auto val="1"/>
        <c:lblAlgn val="ctr"/>
        <c:lblOffset val="100"/>
      </c:catAx>
      <c:valAx>
        <c:axId val="957755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9331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205200</xdr:colOff>
      <xdr:row>11</xdr:row>
      <xdr:rowOff>132120</xdr:rowOff>
    </xdr:from>
    <xdr:to>
      <xdr:col>8</xdr:col>
      <xdr:colOff>239040</xdr:colOff>
      <xdr:row>42</xdr:row>
      <xdr:rowOff>158040</xdr:rowOff>
    </xdr:to>
    <xdr:graphicFrame>
      <xdr:nvGraphicFramePr>
        <xdr:cNvPr id="0" name=""/>
        <xdr:cNvGraphicFramePr/>
      </xdr:nvGraphicFramePr>
      <xdr:xfrm>
        <a:off x="205200" y="2202120"/>
        <a:ext cx="9005040" cy="506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205200</xdr:colOff>
      <xdr:row>11</xdr:row>
      <xdr:rowOff>132120</xdr:rowOff>
    </xdr:from>
    <xdr:to>
      <xdr:col>8</xdr:col>
      <xdr:colOff>239040</xdr:colOff>
      <xdr:row>42</xdr:row>
      <xdr:rowOff>158040</xdr:rowOff>
    </xdr:to>
    <xdr:graphicFrame>
      <xdr:nvGraphicFramePr>
        <xdr:cNvPr id="1" name=""/>
        <xdr:cNvGraphicFramePr/>
      </xdr:nvGraphicFramePr>
      <xdr:xfrm>
        <a:off x="205200" y="2202120"/>
        <a:ext cx="9005040" cy="506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205200</xdr:colOff>
      <xdr:row>10</xdr:row>
      <xdr:rowOff>155160</xdr:rowOff>
    </xdr:from>
    <xdr:to>
      <xdr:col>6</xdr:col>
      <xdr:colOff>715320</xdr:colOff>
      <xdr:row>42</xdr:row>
      <xdr:rowOff>18360</xdr:rowOff>
    </xdr:to>
    <xdr:graphicFrame>
      <xdr:nvGraphicFramePr>
        <xdr:cNvPr id="2" name=""/>
        <xdr:cNvGraphicFramePr/>
      </xdr:nvGraphicFramePr>
      <xdr:xfrm>
        <a:off x="205200" y="2202120"/>
        <a:ext cx="9005040" cy="506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346320</xdr:colOff>
      <xdr:row>11</xdr:row>
      <xdr:rowOff>153360</xdr:rowOff>
    </xdr:from>
    <xdr:to>
      <xdr:col>8</xdr:col>
      <xdr:colOff>690120</xdr:colOff>
      <xdr:row>49</xdr:row>
      <xdr:rowOff>29160</xdr:rowOff>
    </xdr:to>
    <xdr:graphicFrame>
      <xdr:nvGraphicFramePr>
        <xdr:cNvPr id="3" name=""/>
        <xdr:cNvGraphicFramePr/>
      </xdr:nvGraphicFramePr>
      <xdr:xfrm>
        <a:off x="346320" y="2363040"/>
        <a:ext cx="10761480" cy="605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377640</xdr:colOff>
      <xdr:row>11</xdr:row>
      <xdr:rowOff>100080</xdr:rowOff>
    </xdr:from>
    <xdr:to>
      <xdr:col>8</xdr:col>
      <xdr:colOff>873360</xdr:colOff>
      <xdr:row>48</xdr:row>
      <xdr:rowOff>137880</xdr:rowOff>
    </xdr:to>
    <xdr:graphicFrame>
      <xdr:nvGraphicFramePr>
        <xdr:cNvPr id="4" name=""/>
        <xdr:cNvGraphicFramePr/>
      </xdr:nvGraphicFramePr>
      <xdr:xfrm>
        <a:off x="377640" y="2449440"/>
        <a:ext cx="10760400" cy="60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true" hidden="false" outlineLevel="0" max="1" min="1" style="0" width="9.27"/>
    <col collapsed="false" customWidth="true" hidden="false" outlineLevel="0" max="2" min="2" style="0" width="23.89"/>
    <col collapsed="false" customWidth="true" hidden="false" outlineLevel="0" max="3" min="3" style="0" width="13.71"/>
    <col collapsed="false" customWidth="true" hidden="false" outlineLevel="0" max="4" min="4" style="0" width="27.81"/>
    <col collapsed="false" customWidth="true" hidden="false" outlineLevel="0" max="5" min="5" style="0" width="17.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</row>
    <row r="3" customFormat="false" ht="35" hidden="false" customHeight="false" outlineLevel="0" collapsed="false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customFormat="false" ht="12.8" hidden="false" customHeight="false" outlineLevel="0" collapsed="false">
      <c r="A4" s="0" t="n">
        <v>10</v>
      </c>
      <c r="B4" s="0" t="n">
        <v>2</v>
      </c>
      <c r="C4" s="0" t="n">
        <v>2</v>
      </c>
      <c r="D4" s="3" t="n">
        <f aca="false">1/C4</f>
        <v>0.5</v>
      </c>
      <c r="E4" s="3" t="n">
        <f aca="false">D4</f>
        <v>0.5</v>
      </c>
      <c r="F4" s="3" t="n">
        <f aca="false">(1-D4)/(C4-1)</f>
        <v>0.5</v>
      </c>
    </row>
    <row r="5" customFormat="false" ht="12.8" hidden="false" customHeight="false" outlineLevel="0" collapsed="false">
      <c r="A5" s="0" t="n">
        <v>20</v>
      </c>
      <c r="B5" s="0" t="n">
        <v>1</v>
      </c>
      <c r="C5" s="0" t="n">
        <f aca="false">C4+B5</f>
        <v>3</v>
      </c>
      <c r="D5" s="3" t="n">
        <f aca="false">1/C5</f>
        <v>0.333333333333333</v>
      </c>
      <c r="E5" s="3" t="n">
        <f aca="false">D5</f>
        <v>0.333333333333333</v>
      </c>
      <c r="F5" s="3" t="n">
        <f aca="false">(1-D5)/(C5-1)</f>
        <v>0.333333333333333</v>
      </c>
    </row>
    <row r="6" customFormat="false" ht="12.8" hidden="false" customHeight="false" outlineLevel="0" collapsed="false">
      <c r="A6" s="0" t="n">
        <v>30</v>
      </c>
      <c r="B6" s="0" t="n">
        <v>2</v>
      </c>
      <c r="C6" s="0" t="n">
        <f aca="false">C5+B6</f>
        <v>5</v>
      </c>
      <c r="D6" s="3" t="n">
        <f aca="false">(1/2 + (1/2 * 1/C6))</f>
        <v>0.6</v>
      </c>
      <c r="E6" s="3" t="n">
        <f aca="false">D6/B6</f>
        <v>0.3</v>
      </c>
      <c r="F6" s="3" t="n">
        <f aca="false">(1/2)*1/C6</f>
        <v>0.1</v>
      </c>
    </row>
    <row r="7" customFormat="false" ht="12.8" hidden="false" customHeight="false" outlineLevel="0" collapsed="false">
      <c r="A7" s="0" t="n">
        <v>40</v>
      </c>
      <c r="B7" s="0" t="n">
        <v>3</v>
      </c>
      <c r="C7" s="0" t="n">
        <f aca="false">C6+B7</f>
        <v>8</v>
      </c>
      <c r="D7" s="3" t="n">
        <f aca="false">(1/2 + (1/2 * 1/C7))</f>
        <v>0.5625</v>
      </c>
      <c r="E7" s="3" t="n">
        <f aca="false">D7/B7</f>
        <v>0.1875</v>
      </c>
      <c r="F7" s="3" t="n">
        <f aca="false">(1/2)*1/C7</f>
        <v>0.0625</v>
      </c>
    </row>
    <row r="8" customFormat="false" ht="12.8" hidden="false" customHeight="false" outlineLevel="0" collapsed="false">
      <c r="A8" s="0" t="n">
        <v>50</v>
      </c>
      <c r="B8" s="0" t="n">
        <v>1</v>
      </c>
      <c r="C8" s="0" t="n">
        <f aca="false">C7+B8</f>
        <v>9</v>
      </c>
      <c r="D8" s="3" t="n">
        <f aca="false">(1/2 + (1/2 * 1/C8))</f>
        <v>0.555555555555556</v>
      </c>
      <c r="E8" s="3" t="n">
        <f aca="false">D8/B8</f>
        <v>0.555555555555556</v>
      </c>
      <c r="F8" s="3" t="n">
        <f aca="false">(1/2)*1/C8</f>
        <v>0.0555555555555556</v>
      </c>
    </row>
    <row r="9" customFormat="false" ht="12.8" hidden="false" customHeight="false" outlineLevel="0" collapsed="false">
      <c r="A9" s="0" t="n">
        <v>60</v>
      </c>
      <c r="B9" s="0" t="n">
        <v>1</v>
      </c>
      <c r="C9" s="0" t="n">
        <f aca="false">C8+B9</f>
        <v>10</v>
      </c>
      <c r="D9" s="3" t="n">
        <f aca="false">(1/2 + (1/2 * 1/C9))</f>
        <v>0.55</v>
      </c>
      <c r="E9" s="3" t="n">
        <f aca="false">D9/B9</f>
        <v>0.55</v>
      </c>
      <c r="F9" s="3" t="n">
        <f aca="false">(1/2)*1/C9</f>
        <v>0.05</v>
      </c>
    </row>
    <row r="10" customFormat="false" ht="12.8" hidden="false" customHeight="false" outlineLevel="0" collapsed="false">
      <c r="A10" s="0" t="n">
        <v>70</v>
      </c>
      <c r="B10" s="0" t="n">
        <v>2</v>
      </c>
      <c r="C10" s="0" t="n">
        <f aca="false">C9+B10</f>
        <v>12</v>
      </c>
      <c r="D10" s="3" t="n">
        <f aca="false">(1/2 + (1/2 * 1/C10))</f>
        <v>0.541666666666667</v>
      </c>
      <c r="E10" s="3" t="n">
        <f aca="false">D10/B10</f>
        <v>0.270833333333333</v>
      </c>
      <c r="F10" s="3" t="n">
        <f aca="false">(1/2)*1/C10</f>
        <v>0.0416666666666667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9.27"/>
    <col collapsed="false" customWidth="true" hidden="false" outlineLevel="0" max="2" min="2" style="0" width="23.89"/>
    <col collapsed="false" customWidth="true" hidden="false" outlineLevel="0" max="3" min="3" style="0" width="13.71"/>
    <col collapsed="false" customWidth="true" hidden="false" outlineLevel="0" max="4" min="4" style="0" width="27.81"/>
    <col collapsed="false" customWidth="true" hidden="false" outlineLevel="0" max="5" min="5" style="0" width="17.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</row>
    <row r="3" customFormat="false" ht="35" hidden="false" customHeight="false" outlineLevel="0" collapsed="false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customFormat="false" ht="12.8" hidden="false" customHeight="false" outlineLevel="0" collapsed="false">
      <c r="A4" s="0" t="n">
        <v>10</v>
      </c>
      <c r="B4" s="0" t="n">
        <v>2</v>
      </c>
      <c r="C4" s="0" t="n">
        <v>2</v>
      </c>
      <c r="D4" s="3" t="n">
        <f aca="false">1/C4</f>
        <v>0.5</v>
      </c>
      <c r="E4" s="3" t="n">
        <f aca="false">D4</f>
        <v>0.5</v>
      </c>
      <c r="F4" s="3" t="n">
        <f aca="false">(1-D4)/(C4-1)</f>
        <v>0.5</v>
      </c>
    </row>
    <row r="5" customFormat="false" ht="12.8" hidden="false" customHeight="false" outlineLevel="0" collapsed="false">
      <c r="A5" s="0" t="n">
        <v>20</v>
      </c>
      <c r="B5" s="0" t="n">
        <v>1</v>
      </c>
      <c r="C5" s="0" t="n">
        <f aca="false">C4+B5</f>
        <v>3</v>
      </c>
      <c r="D5" s="3" t="n">
        <f aca="false">1/C5</f>
        <v>0.333333333333333</v>
      </c>
      <c r="E5" s="3" t="n">
        <f aca="false">D5</f>
        <v>0.333333333333333</v>
      </c>
      <c r="F5" s="3" t="n">
        <f aca="false">(1-D5)/(C5-1)</f>
        <v>0.333333333333333</v>
      </c>
    </row>
    <row r="6" customFormat="false" ht="12.8" hidden="false" customHeight="false" outlineLevel="0" collapsed="false">
      <c r="A6" s="0" t="n">
        <v>30</v>
      </c>
      <c r="B6" s="0" t="n">
        <v>2</v>
      </c>
      <c r="C6" s="0" t="n">
        <f aca="false">C5+B6</f>
        <v>5</v>
      </c>
      <c r="D6" s="3" t="n">
        <f aca="false">(1/3 + (2/3 * 1/C6))</f>
        <v>0.466666666666667</v>
      </c>
      <c r="E6" s="3" t="n">
        <f aca="false">D6/B6</f>
        <v>0.233333333333333</v>
      </c>
      <c r="F6" s="3" t="n">
        <f aca="false">(2/3)*1/C6</f>
        <v>0.133333333333333</v>
      </c>
    </row>
    <row r="7" customFormat="false" ht="12.8" hidden="false" customHeight="false" outlineLevel="0" collapsed="false">
      <c r="A7" s="0" t="n">
        <v>40</v>
      </c>
      <c r="B7" s="0" t="n">
        <v>3</v>
      </c>
      <c r="C7" s="0" t="n">
        <f aca="false">C6+B7</f>
        <v>8</v>
      </c>
      <c r="D7" s="3" t="n">
        <f aca="false">(1/3 + (2/3 * 1/C7))</f>
        <v>0.416666666666667</v>
      </c>
      <c r="E7" s="3" t="n">
        <f aca="false">D7/B7</f>
        <v>0.138888888888889</v>
      </c>
      <c r="F7" s="3" t="n">
        <f aca="false">(2/3)*1/C7</f>
        <v>0.0833333333333333</v>
      </c>
    </row>
    <row r="8" customFormat="false" ht="12.8" hidden="false" customHeight="false" outlineLevel="0" collapsed="false">
      <c r="A8" s="0" t="n">
        <v>50</v>
      </c>
      <c r="B8" s="0" t="n">
        <v>1</v>
      </c>
      <c r="C8" s="0" t="n">
        <f aca="false">C7+B8</f>
        <v>9</v>
      </c>
      <c r="D8" s="3" t="n">
        <f aca="false">(1/3 + (2/3 * 1/C8))</f>
        <v>0.407407407407407</v>
      </c>
      <c r="E8" s="3" t="n">
        <f aca="false">D8/B8</f>
        <v>0.407407407407407</v>
      </c>
      <c r="F8" s="3" t="n">
        <f aca="false">(2/3)*1/C8</f>
        <v>0.0740740740740741</v>
      </c>
    </row>
    <row r="9" customFormat="false" ht="12.8" hidden="false" customHeight="false" outlineLevel="0" collapsed="false">
      <c r="A9" s="0" t="n">
        <v>60</v>
      </c>
      <c r="B9" s="0" t="n">
        <v>1</v>
      </c>
      <c r="C9" s="0" t="n">
        <f aca="false">C8+B9</f>
        <v>10</v>
      </c>
      <c r="D9" s="3" t="n">
        <f aca="false">(1/3 + (2/3 * 1/C9))</f>
        <v>0.4</v>
      </c>
      <c r="E9" s="3" t="n">
        <f aca="false">D9/B9</f>
        <v>0.4</v>
      </c>
      <c r="F9" s="3" t="n">
        <f aca="false">(2/3)*1/C9</f>
        <v>0.0666666666666667</v>
      </c>
    </row>
    <row r="10" customFormat="false" ht="12.8" hidden="false" customHeight="false" outlineLevel="0" collapsed="false">
      <c r="A10" s="0" t="n">
        <v>70</v>
      </c>
      <c r="B10" s="0" t="n">
        <v>2</v>
      </c>
      <c r="C10" s="0" t="n">
        <f aca="false">C9+B10</f>
        <v>12</v>
      </c>
      <c r="D10" s="3" t="n">
        <f aca="false">(1/3 + (2/3 * 1/C10))</f>
        <v>0.388888888888889</v>
      </c>
      <c r="E10" s="3" t="n">
        <f aca="false">D10/B10</f>
        <v>0.194444444444444</v>
      </c>
      <c r="F10" s="3" t="n">
        <f aca="false">(2/3)*1/C10</f>
        <v>0.0555555555555556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9.27"/>
    <col collapsed="false" customWidth="true" hidden="false" outlineLevel="0" max="2" min="2" style="0" width="23.89"/>
    <col collapsed="false" customWidth="true" hidden="false" outlineLevel="0" max="3" min="3" style="0" width="13.71"/>
    <col collapsed="false" customWidth="true" hidden="false" outlineLevel="0" max="5" min="4" style="0" width="27.81"/>
    <col collapsed="false" customWidth="true" hidden="false" outlineLevel="0" max="6" min="6" style="0" width="17.9"/>
    <col collapsed="false" customWidth="true" hidden="false" outlineLevel="0" max="7" min="7" style="0" width="13.5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7</v>
      </c>
    </row>
    <row r="3" customFormat="false" ht="46" hidden="false" customHeight="false" outlineLevel="0" collapsed="false">
      <c r="A3" s="1" t="s">
        <v>1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</row>
    <row r="4" customFormat="false" ht="12.8" hidden="false" customHeight="false" outlineLevel="0" collapsed="false">
      <c r="A4" s="0" t="n">
        <v>10</v>
      </c>
      <c r="B4" s="0" t="n">
        <v>2</v>
      </c>
      <c r="C4" s="0" t="n">
        <v>0</v>
      </c>
      <c r="D4" s="0" t="n">
        <v>0</v>
      </c>
      <c r="E4" s="3" t="n">
        <f aca="false">IF(B4=0, 0, B4/SUM($B4, 2*$C4, 3*$D4)/B4)</f>
        <v>0.5</v>
      </c>
      <c r="F4" s="3" t="n">
        <f aca="false">IF(C4=0, 0, 2*C4/SUM($B4, 2*$C4, 3*$D4)/C4)</f>
        <v>0</v>
      </c>
      <c r="G4" s="3" t="n">
        <f aca="false">IF(D4=0, 0, 3*D4/SUM($B4, 2*$C4, 3*$D4)/D4)</f>
        <v>0</v>
      </c>
    </row>
    <row r="5" customFormat="false" ht="12.8" hidden="false" customHeight="false" outlineLevel="0" collapsed="false">
      <c r="A5" s="0" t="n">
        <v>20</v>
      </c>
      <c r="B5" s="0" t="n">
        <v>3</v>
      </c>
      <c r="C5" s="0" t="n">
        <v>0</v>
      </c>
      <c r="D5" s="0" t="n">
        <v>0</v>
      </c>
      <c r="E5" s="3" t="n">
        <f aca="false">IF(B5=0, 0, B5/SUM($B5, 2*$C5, 3*$D5)/B5)</f>
        <v>0.333333333333333</v>
      </c>
      <c r="F5" s="3" t="n">
        <f aca="false">IF(C5=0, 0, 2*C5/SUM($B5, 2*$C5, 3*$D5)/C5)</f>
        <v>0</v>
      </c>
      <c r="G5" s="3" t="n">
        <f aca="false">IF(D5=0, 0, 3*D5/SUM($B5, 2*$C5, 3*$D5)/D5)</f>
        <v>0</v>
      </c>
    </row>
    <row r="6" customFormat="false" ht="12.8" hidden="false" customHeight="false" outlineLevel="0" collapsed="false">
      <c r="A6" s="0" t="n">
        <v>30</v>
      </c>
      <c r="B6" s="0" t="n">
        <v>5</v>
      </c>
      <c r="C6" s="0" t="n">
        <v>0</v>
      </c>
      <c r="D6" s="0" t="n">
        <v>0</v>
      </c>
      <c r="E6" s="3" t="n">
        <f aca="false">IF(B6=0, 0, B6/SUM($B6, 2*$C6, 3*$D6)/B6)</f>
        <v>0.2</v>
      </c>
      <c r="F6" s="3" t="n">
        <f aca="false">IF(C6=0, 0, 2*C6/SUM($B6, 2*$C6, 3*$D6)/C6)</f>
        <v>0</v>
      </c>
      <c r="G6" s="3" t="n">
        <f aca="false">IF(D6=0, 0, 3*D6/SUM($B6, 2*$C6, 3*$D6)/D6)</f>
        <v>0</v>
      </c>
    </row>
    <row r="7" customFormat="false" ht="12.8" hidden="false" customHeight="false" outlineLevel="0" collapsed="false">
      <c r="A7" s="0" t="n">
        <v>40</v>
      </c>
      <c r="B7" s="0" t="n">
        <v>5</v>
      </c>
      <c r="C7" s="0" t="n">
        <v>3</v>
      </c>
      <c r="D7" s="0" t="n">
        <v>0</v>
      </c>
      <c r="E7" s="3" t="n">
        <f aca="false">IF(B7=0, 0, B7/SUM($B7, 2*$C7, 3*$D7)/B7)</f>
        <v>0.0909090909090909</v>
      </c>
      <c r="F7" s="3" t="n">
        <f aca="false">IF(C7=0, 0, 2*C7/SUM($B7, 2*$C7, 3*$D7)/C7)</f>
        <v>0.181818181818182</v>
      </c>
      <c r="G7" s="3" t="n">
        <f aca="false">IF(D7=0, 0, 3*D7/SUM($B7, 2*$C7, 3*$D7)/D7)</f>
        <v>0</v>
      </c>
    </row>
    <row r="8" customFormat="false" ht="12.8" hidden="false" customHeight="false" outlineLevel="0" collapsed="false">
      <c r="A8" s="0" t="n">
        <v>50</v>
      </c>
      <c r="B8" s="0" t="n">
        <v>5</v>
      </c>
      <c r="C8" s="0" t="n">
        <v>3</v>
      </c>
      <c r="D8" s="0" t="n">
        <v>1</v>
      </c>
      <c r="E8" s="3" t="n">
        <f aca="false">IF(B8=0, 0, B8/SUM($B8, 2*$C8, 3*$D8)/B8)</f>
        <v>0.0714285714285714</v>
      </c>
      <c r="F8" s="3" t="n">
        <f aca="false">IF(C8=0, 0, 2*C8/SUM($B8, 2*$C8, 3*$D8)/C8)</f>
        <v>0.142857142857143</v>
      </c>
      <c r="G8" s="3" t="n">
        <f aca="false">IF(D8=0, 0, 3*D8/SUM($B8, 2*$C8, 3*$D8)/D8)</f>
        <v>0.214285714285714</v>
      </c>
    </row>
    <row r="9" customFormat="false" ht="12.8" hidden="false" customHeight="false" outlineLevel="0" collapsed="false">
      <c r="A9" s="0" t="n">
        <v>60</v>
      </c>
      <c r="B9" s="0" t="n">
        <v>5</v>
      </c>
      <c r="C9" s="0" t="n">
        <v>3</v>
      </c>
      <c r="D9" s="0" t="n">
        <v>2</v>
      </c>
      <c r="E9" s="3" t="n">
        <f aca="false">IF(B9=0, 0, B9/SUM($B9, 2*$C9, 3*$D9)/B9)</f>
        <v>0.0588235294117647</v>
      </c>
      <c r="F9" s="3" t="n">
        <f aca="false">IF(C9=0, 0, 2*C9/SUM($B9, 2*$C9, 3*$D9)/C9)</f>
        <v>0.117647058823529</v>
      </c>
      <c r="G9" s="3" t="n">
        <f aca="false">IF(D9=0, 0, 3*D9/SUM($B9, 2*$C9, 3*$D9)/D9)</f>
        <v>0.176470588235294</v>
      </c>
    </row>
    <row r="10" customFormat="false" ht="12.8" hidden="false" customHeight="false" outlineLevel="0" collapsed="false">
      <c r="A10" s="0" t="n">
        <v>70</v>
      </c>
      <c r="B10" s="0" t="n">
        <v>5</v>
      </c>
      <c r="C10" s="0" t="n">
        <v>3</v>
      </c>
      <c r="D10" s="0" t="n">
        <v>4</v>
      </c>
      <c r="E10" s="3" t="n">
        <f aca="false">IF(B10=0, 0, B10/SUM($B10, 2*$C10, 3*$D10)/B10)</f>
        <v>0.0434782608695652</v>
      </c>
      <c r="F10" s="3" t="n">
        <f aca="false">IF(C10=0, 0, 2*C10/SUM($B10, 2*$C10, 3*$D10)/C10)</f>
        <v>0.0869565217391304</v>
      </c>
      <c r="G10" s="3" t="n">
        <f aca="false">IF(D10=0, 0, 3*D10/SUM($B10, 2*$C10, 3*$D10)/D10)</f>
        <v>0.130434782608696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2.8" zeroHeight="false" outlineLevelRow="0" outlineLevelCol="0"/>
  <cols>
    <col collapsed="false" customWidth="true" hidden="false" outlineLevel="0" max="1" min="1" style="0" width="9.27"/>
    <col collapsed="false" customWidth="true" hidden="false" outlineLevel="0" max="2" min="2" style="0" width="23.89"/>
    <col collapsed="false" customWidth="true" hidden="false" outlineLevel="0" max="4" min="3" style="0" width="13.71"/>
    <col collapsed="false" customWidth="true" hidden="false" outlineLevel="0" max="6" min="5" style="0" width="27.81"/>
    <col collapsed="false" customWidth="true" hidden="false" outlineLevel="0" max="7" min="7" style="0" width="17.9"/>
    <col collapsed="false" customWidth="true" hidden="false" outlineLevel="0" max="9" min="8" style="0" width="13.5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14</v>
      </c>
    </row>
    <row r="3" customFormat="false" ht="46" hidden="false" customHeight="false" outlineLevel="0" collapsed="false">
      <c r="A3" s="1" t="s">
        <v>1</v>
      </c>
      <c r="B3" s="2" t="s">
        <v>8</v>
      </c>
      <c r="C3" s="2" t="s">
        <v>15</v>
      </c>
      <c r="D3" s="2" t="s">
        <v>16</v>
      </c>
      <c r="E3" s="2" t="s">
        <v>10</v>
      </c>
      <c r="F3" s="2" t="s">
        <v>11</v>
      </c>
      <c r="G3" s="2" t="s">
        <v>17</v>
      </c>
      <c r="H3" s="2" t="s">
        <v>18</v>
      </c>
      <c r="I3" s="2" t="s">
        <v>13</v>
      </c>
    </row>
    <row r="4" customFormat="false" ht="12.8" hidden="false" customHeight="false" outlineLevel="0" collapsed="false">
      <c r="A4" s="0" t="n">
        <v>10</v>
      </c>
      <c r="B4" s="0" t="n">
        <v>2</v>
      </c>
      <c r="C4" s="0" t="n">
        <v>0</v>
      </c>
      <c r="D4" s="0" t="n">
        <v>0</v>
      </c>
      <c r="E4" s="0" t="n">
        <v>0</v>
      </c>
      <c r="F4" s="3" t="n">
        <f aca="false">IF(B4=0, 0, B4/SUM($B4, 2*$C4, 3*$D4, 4*$E4)/B4)</f>
        <v>0.5</v>
      </c>
      <c r="G4" s="3" t="n">
        <f aca="false">IF(C4=0, 0, 2*C4/SUM($B4, 2*$C4, 3*$D4, 4*$E4)/C4)</f>
        <v>0</v>
      </c>
      <c r="H4" s="3" t="n">
        <f aca="false">IF(D4=0, 0, 3*D4/SUM($B4, 2*$C4, 3*$D4, 4*$E4)/D4)</f>
        <v>0</v>
      </c>
      <c r="I4" s="3" t="n">
        <f aca="false">IF(E4=0, 0, 4*E4/SUM($B4, 2*$C4, 3*$D4, 4*$E4)/E4)</f>
        <v>0</v>
      </c>
    </row>
    <row r="5" customFormat="false" ht="12.8" hidden="false" customHeight="false" outlineLevel="0" collapsed="false">
      <c r="A5" s="0" t="n">
        <v>20</v>
      </c>
      <c r="B5" s="0" t="n">
        <v>3</v>
      </c>
      <c r="C5" s="0" t="n">
        <v>0</v>
      </c>
      <c r="D5" s="0" t="n">
        <v>0</v>
      </c>
      <c r="E5" s="0" t="n">
        <v>0</v>
      </c>
      <c r="F5" s="3" t="n">
        <f aca="false">IF(B5=0, 0, B5/SUM($B5, 2*$C5, 3*$D5, 4*$E5)/B5)</f>
        <v>0.333333333333333</v>
      </c>
      <c r="G5" s="3" t="n">
        <f aca="false">IF(C5=0, 0, 2*C5/SUM($B5, 2*$C5, 3*$D5, 4*$E5)/C5)</f>
        <v>0</v>
      </c>
      <c r="H5" s="3" t="n">
        <f aca="false">IF(D5=0, 0, 3*D5/SUM($B5, 2*$C5, 3*$D5, 4*$E5)/D5)</f>
        <v>0</v>
      </c>
      <c r="I5" s="3" t="n">
        <f aca="false">IF(E5=0, 0, 4*E5/SUM($B5, 2*$C5, 3*$D5, 4*$E5)/E5)</f>
        <v>0</v>
      </c>
    </row>
    <row r="6" customFormat="false" ht="12.8" hidden="false" customHeight="false" outlineLevel="0" collapsed="false">
      <c r="A6" s="0" t="n">
        <v>30</v>
      </c>
      <c r="B6" s="0" t="n">
        <v>3</v>
      </c>
      <c r="C6" s="0" t="n">
        <v>2</v>
      </c>
      <c r="D6" s="0" t="n">
        <v>0</v>
      </c>
      <c r="E6" s="0" t="n">
        <v>0</v>
      </c>
      <c r="F6" s="3" t="n">
        <f aca="false">IF(B6=0, 0, B6/SUM($B6, 2*$C6, 3*$D6, 4*$E6)/B6)</f>
        <v>0.142857142857143</v>
      </c>
      <c r="G6" s="3" t="n">
        <f aca="false">IF(C6=0, 0, 2*C6/SUM($B6, 2*$C6, 3*$D6, 4*$E6)/C6)</f>
        <v>0.285714285714286</v>
      </c>
      <c r="H6" s="3" t="n">
        <f aca="false">IF(D6=0, 0, 3*D6/SUM($B6, 2*$C6, 3*$D6, 4*$E6)/D6)</f>
        <v>0</v>
      </c>
      <c r="I6" s="3" t="n">
        <f aca="false">IF(E6=0, 0, 4*E6/SUM($B6, 2*$C6, 3*$D6, 4*$E6)/E6)</f>
        <v>0</v>
      </c>
    </row>
    <row r="7" customFormat="false" ht="12.8" hidden="false" customHeight="false" outlineLevel="0" collapsed="false">
      <c r="A7" s="0" t="n">
        <v>40</v>
      </c>
      <c r="B7" s="0" t="n">
        <v>3</v>
      </c>
      <c r="C7" s="0" t="n">
        <v>2</v>
      </c>
      <c r="D7" s="0" t="n">
        <v>3</v>
      </c>
      <c r="E7" s="0" t="n">
        <v>0</v>
      </c>
      <c r="F7" s="3" t="n">
        <f aca="false">IF(B7=0, 0, B7/SUM($B7, 2*$C7, 3*$D7, 4*$E7)/B7)</f>
        <v>0.0625</v>
      </c>
      <c r="G7" s="3" t="n">
        <f aca="false">IF(C7=0, 0, 2*C7/SUM($B7, 2*$C7, 3*$D7, 4*$E7)/C7)</f>
        <v>0.125</v>
      </c>
      <c r="H7" s="3" t="n">
        <f aca="false">IF(D7=0, 0, 3*D7/SUM($B7, 2*$C7, 3*$D7, 4*$E7)/D7)</f>
        <v>0.1875</v>
      </c>
      <c r="I7" s="3" t="n">
        <f aca="false">IF(E7=0, 0, 4*E7/SUM($B7, 2*$C7, 3*$D7, 4*$E7)/E7)</f>
        <v>0</v>
      </c>
    </row>
    <row r="8" customFormat="false" ht="12.8" hidden="false" customHeight="false" outlineLevel="0" collapsed="false">
      <c r="A8" s="0" t="n">
        <v>50</v>
      </c>
      <c r="B8" s="0" t="n">
        <v>3</v>
      </c>
      <c r="C8" s="0" t="n">
        <v>2</v>
      </c>
      <c r="D8" s="0" t="n">
        <v>4</v>
      </c>
      <c r="E8" s="0" t="n">
        <v>0</v>
      </c>
      <c r="F8" s="3" t="n">
        <f aca="false">IF(B8=0, 0, B8/SUM($B8, 2*$C8, 3*$D8, 4*$E8)/B8)</f>
        <v>0.0526315789473684</v>
      </c>
      <c r="G8" s="3" t="n">
        <f aca="false">IF(C8=0, 0, 2*C8/SUM($B8, 2*$C8, 3*$D8, 4*$E8)/C8)</f>
        <v>0.105263157894737</v>
      </c>
      <c r="H8" s="3" t="n">
        <f aca="false">IF(D8=0, 0, 3*D8/SUM($B8, 2*$C8, 3*$D8, 4*$E8)/D8)</f>
        <v>0.157894736842105</v>
      </c>
      <c r="I8" s="3" t="n">
        <f aca="false">IF(E8=0, 0, 4*E8/SUM($B8, 2*$C8, 3*$D8, 4*$E8)/E8)</f>
        <v>0</v>
      </c>
    </row>
    <row r="9" customFormat="false" ht="12.8" hidden="false" customHeight="false" outlineLevel="0" collapsed="false">
      <c r="A9" s="0" t="n">
        <v>60</v>
      </c>
      <c r="B9" s="0" t="n">
        <v>3</v>
      </c>
      <c r="C9" s="0" t="n">
        <v>2</v>
      </c>
      <c r="D9" s="0" t="n">
        <v>4</v>
      </c>
      <c r="E9" s="0" t="n">
        <v>1</v>
      </c>
      <c r="F9" s="3" t="n">
        <f aca="false">IF(B9=0, 0, B9/SUM($B9, 2*$C9, 3*$D9, 4*$E9)/B9)</f>
        <v>0.0434782608695652</v>
      </c>
      <c r="G9" s="3" t="n">
        <f aca="false">IF(C9=0, 0, 2*C9/SUM($B9, 2*$C9, 3*$D9, 4*$E9)/C9)</f>
        <v>0.0869565217391304</v>
      </c>
      <c r="H9" s="3" t="n">
        <f aca="false">IF(D9=0, 0, 3*D9/SUM($B9, 2*$C9, 3*$D9, 4*$E9)/D9)</f>
        <v>0.130434782608696</v>
      </c>
      <c r="I9" s="3" t="n">
        <f aca="false">IF(E9=0, 0, 4*E9/SUM($B9, 2*$C9, 3*$D9, 4*$E9)/E9)</f>
        <v>0.173913043478261</v>
      </c>
    </row>
    <row r="10" customFormat="false" ht="12.8" hidden="false" customHeight="false" outlineLevel="0" collapsed="false">
      <c r="A10" s="0" t="n">
        <v>70</v>
      </c>
      <c r="B10" s="0" t="n">
        <v>3</v>
      </c>
      <c r="C10" s="0" t="n">
        <v>2</v>
      </c>
      <c r="D10" s="0" t="n">
        <v>4</v>
      </c>
      <c r="E10" s="0" t="n">
        <v>3</v>
      </c>
      <c r="F10" s="3" t="n">
        <f aca="false">IF(B10=0, 0, B10/SUM($B10, 2*$C10, 3*$D10, 4*$E10)/B10)</f>
        <v>0.032258064516129</v>
      </c>
      <c r="G10" s="3" t="n">
        <f aca="false">IF(C10=0, 0, 2*C10/SUM($B10, 2*$C10, 3*$D10, 4*$E10)/C10)</f>
        <v>0.0645161290322581</v>
      </c>
      <c r="H10" s="3" t="n">
        <f aca="false">IF(D10=0, 0, 3*D10/SUM($B10, 2*$C10, 3*$D10, 4*$E10)/D10)</f>
        <v>0.0967741935483871</v>
      </c>
      <c r="I10" s="3" t="n">
        <f aca="false">IF(E10=0, 0, 4*E10/SUM($B10, 2*$C10, 3*$D10, 4*$E10)/E10)</f>
        <v>0.129032258064516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8" zeroHeight="false" outlineLevelRow="0" outlineLevelCol="0"/>
  <cols>
    <col collapsed="false" customWidth="true" hidden="false" outlineLevel="0" max="1" min="1" style="0" width="9.27"/>
    <col collapsed="false" customWidth="true" hidden="false" outlineLevel="0" max="2" min="2" style="0" width="17.63"/>
    <col collapsed="false" customWidth="true" hidden="false" outlineLevel="0" max="3" min="3" style="0" width="16.17"/>
    <col collapsed="false" customWidth="true" hidden="false" outlineLevel="0" max="5" min="4" style="0" width="13.71"/>
    <col collapsed="false" customWidth="true" hidden="false" outlineLevel="0" max="6" min="6" style="0" width="19.36"/>
    <col collapsed="false" customWidth="true" hidden="false" outlineLevel="0" max="8" min="7" style="0" width="27.81"/>
    <col collapsed="false" customWidth="true" hidden="false" outlineLevel="0" max="9" min="9" style="0" width="23.71"/>
    <col collapsed="false" customWidth="true" hidden="false" outlineLevel="0" max="11" min="10" style="0" width="17.9"/>
    <col collapsed="false" customWidth="true" hidden="false" outlineLevel="0" max="13" min="12" style="0" width="13.5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7</v>
      </c>
      <c r="B1" s="1"/>
    </row>
    <row r="3" customFormat="false" ht="57" hidden="false" customHeight="false" outlineLevel="0" collapsed="false">
      <c r="A3" s="1" t="s">
        <v>1</v>
      </c>
      <c r="B3" s="2" t="s">
        <v>19</v>
      </c>
      <c r="C3" s="2" t="s">
        <v>8</v>
      </c>
      <c r="D3" s="2" t="s">
        <v>20</v>
      </c>
      <c r="E3" s="2" t="s">
        <v>9</v>
      </c>
      <c r="F3" s="2" t="s">
        <v>21</v>
      </c>
      <c r="G3" s="2" t="s">
        <v>10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</row>
    <row r="4" customFormat="false" ht="12.8" hidden="false" customHeight="false" outlineLevel="0" collapsed="false">
      <c r="A4" s="0" t="n">
        <v>10</v>
      </c>
      <c r="B4" s="0" t="n">
        <v>2</v>
      </c>
      <c r="C4" s="0" t="n">
        <v>2</v>
      </c>
      <c r="D4" s="0" t="n">
        <v>0</v>
      </c>
      <c r="E4" s="0" t="n">
        <v>0</v>
      </c>
      <c r="F4" s="0" t="n">
        <v>0</v>
      </c>
      <c r="G4" s="0" t="n">
        <v>0</v>
      </c>
      <c r="H4" s="3" t="n">
        <f aca="false">(1/2)*(1/B4 + 1/C4)</f>
        <v>0.5</v>
      </c>
      <c r="I4" s="3" t="n">
        <f aca="false">IF(C4-B4=0,0,(1/2)*(1/(C4-B4)))</f>
        <v>0</v>
      </c>
      <c r="J4" s="3" t="n">
        <f aca="false">IF(E4=0,0,(2/6)*(1/2 + 1/E4)/D4)</f>
        <v>0</v>
      </c>
      <c r="K4" s="3" t="n">
        <f aca="false">IF(E4-D4=0,0,(2/6)*(1/2)*(1/(E4-D4)))</f>
        <v>0</v>
      </c>
      <c r="L4" s="3" t="n">
        <f aca="false">IF(G4=0,0,(3/6)*(1/2 + 1/G4)/F4)</f>
        <v>0</v>
      </c>
      <c r="M4" s="3" t="n">
        <f aca="false">IF(G4-F4=0,0,(3/6)*(1/2)*(1/(G4-F4)))</f>
        <v>0</v>
      </c>
    </row>
    <row r="5" customFormat="false" ht="12.8" hidden="false" customHeight="false" outlineLevel="0" collapsed="false">
      <c r="A5" s="0" t="n">
        <v>20</v>
      </c>
      <c r="B5" s="0" t="n">
        <v>1</v>
      </c>
      <c r="C5" s="0" t="n">
        <v>3</v>
      </c>
      <c r="D5" s="0" t="n">
        <v>0</v>
      </c>
      <c r="E5" s="0" t="n">
        <v>0</v>
      </c>
      <c r="F5" s="0" t="n">
        <v>0</v>
      </c>
      <c r="G5" s="0" t="n">
        <v>0</v>
      </c>
      <c r="H5" s="3" t="n">
        <f aca="false">(1/2)*(1/B5 + 1/C5)</f>
        <v>0.666666666666667</v>
      </c>
      <c r="I5" s="3" t="n">
        <f aca="false">IF(C5-B5=0,0,(1/2)*(1/C5))</f>
        <v>0.166666666666667</v>
      </c>
      <c r="J5" s="3" t="n">
        <f aca="false">IF(E5=0,0,(2/6)*(1/2 + 1/E5)/D5)</f>
        <v>0</v>
      </c>
      <c r="K5" s="3" t="n">
        <f aca="false">IF(E5-D5=0,0,(2/6)*(1/2)*(1/(E5-D5)))</f>
        <v>0</v>
      </c>
      <c r="L5" s="3" t="n">
        <f aca="false">IF(G5=0,0,(3/6)*(1/2 + 1/G5)/F5)</f>
        <v>0</v>
      </c>
      <c r="M5" s="3" t="n">
        <f aca="false">IF(G5-F5=0,0,(3/6)*(1/2)*(1/(G5-F5)))</f>
        <v>0</v>
      </c>
    </row>
    <row r="6" customFormat="false" ht="12.8" hidden="false" customHeight="false" outlineLevel="0" collapsed="false">
      <c r="A6" s="0" t="n">
        <v>30</v>
      </c>
      <c r="B6" s="0" t="n">
        <v>2</v>
      </c>
      <c r="C6" s="0" t="n">
        <v>5</v>
      </c>
      <c r="D6" s="0" t="n">
        <v>0</v>
      </c>
      <c r="E6" s="0" t="n">
        <v>0</v>
      </c>
      <c r="F6" s="0" t="n">
        <v>0</v>
      </c>
      <c r="G6" s="0" t="n">
        <v>0</v>
      </c>
      <c r="H6" s="3" t="n">
        <f aca="false">(1/2)*(1/B6 + 1/C6)</f>
        <v>0.35</v>
      </c>
      <c r="I6" s="3" t="n">
        <f aca="false">IF(C6-B6=0,0,(1/2)*(1/C6))</f>
        <v>0.1</v>
      </c>
      <c r="J6" s="3" t="n">
        <f aca="false">IF(E6=0,0,(2/6)*(1/2 + 1/E6)/D6)</f>
        <v>0</v>
      </c>
      <c r="K6" s="3" t="n">
        <f aca="false">IF(E6-D6=0,0,(2/6)*(1/2)*(1/(E6-D6)))</f>
        <v>0</v>
      </c>
      <c r="L6" s="3" t="n">
        <f aca="false">IF(G6=0,0,(3/6)*(1/2 + 1/G6)/F6)</f>
        <v>0</v>
      </c>
      <c r="M6" s="3" t="n">
        <f aca="false">IF(G6-F6=0,0,(3/6)*(1/2)*(1/(G6-F6)))</f>
        <v>0</v>
      </c>
    </row>
    <row r="7" customFormat="false" ht="12.8" hidden="false" customHeight="false" outlineLevel="0" collapsed="false">
      <c r="A7" s="0" t="n">
        <v>40</v>
      </c>
      <c r="B7" s="0" t="n">
        <v>2</v>
      </c>
      <c r="C7" s="0" t="n">
        <v>5</v>
      </c>
      <c r="D7" s="0" t="n">
        <v>3</v>
      </c>
      <c r="E7" s="0" t="n">
        <v>3</v>
      </c>
      <c r="F7" s="0" t="n">
        <v>0</v>
      </c>
      <c r="G7" s="0" t="n">
        <v>0</v>
      </c>
      <c r="H7" s="3" t="n">
        <f aca="false">(1/2)*(1/B7 + 1/C7)*(1/3)</f>
        <v>0.116666666666667</v>
      </c>
      <c r="I7" s="3" t="n">
        <f aca="false">IF(C7-B7=0,0,(1/2)*(1/C7)*(1/3))</f>
        <v>0.0333333333333333</v>
      </c>
      <c r="J7" s="3" t="n">
        <f aca="false">(1/2)*(1/D7 + 1/E7)*(2/3)</f>
        <v>0.222222222222222</v>
      </c>
      <c r="K7" s="3" t="n">
        <f aca="false">IF(E7-D7=0,0,(2/6)*(1/2)*(1/(E7-D7)))</f>
        <v>0</v>
      </c>
      <c r="L7" s="3" t="n">
        <f aca="false">IF(G7=0,0,(3/6)*(1/2 + 1/G7)/F7)</f>
        <v>0</v>
      </c>
      <c r="M7" s="3" t="n">
        <f aca="false">IF(G7-F7=0,0,(3/6)*(1/2)*(1/(G7-F7)))</f>
        <v>0</v>
      </c>
    </row>
    <row r="8" customFormat="false" ht="12.8" hidden="false" customHeight="false" outlineLevel="0" collapsed="false">
      <c r="A8" s="0" t="n">
        <v>50</v>
      </c>
      <c r="B8" s="0" t="n">
        <v>2</v>
      </c>
      <c r="C8" s="0" t="n">
        <v>5</v>
      </c>
      <c r="D8" s="0" t="n">
        <v>3</v>
      </c>
      <c r="E8" s="0" t="n">
        <v>3</v>
      </c>
      <c r="F8" s="0" t="n">
        <v>1</v>
      </c>
      <c r="G8" s="0" t="n">
        <v>1</v>
      </c>
      <c r="H8" s="3" t="n">
        <f aca="false">(1/2)*(1/B8 + 1/C8)*(1/6)</f>
        <v>0.0583333333333333</v>
      </c>
      <c r="I8" s="3" t="n">
        <f aca="false">IF(C8-B8=0,0,(1/2)*(1/C8)*(1/6))</f>
        <v>0.0166666666666667</v>
      </c>
      <c r="J8" s="3" t="n">
        <f aca="false">(1/2)*(1/D8 + 1/E8)*(2/6)</f>
        <v>0.111111111111111</v>
      </c>
      <c r="K8" s="3" t="n">
        <f aca="false">IF(E8-D8=0,0,(2/6)*(1/2)*(1/(E8-D8)))</f>
        <v>0</v>
      </c>
      <c r="L8" s="3" t="n">
        <f aca="false">(1/2)*(1/F8 + 1/G8)*(3/6)</f>
        <v>0.5</v>
      </c>
      <c r="M8" s="3" t="n">
        <f aca="false">IF(G8-F8=0,0,(3/6)*(1/2)*(1/(G8-F8)))</f>
        <v>0</v>
      </c>
    </row>
    <row r="9" customFormat="false" ht="12.8" hidden="false" customHeight="false" outlineLevel="0" collapsed="false">
      <c r="A9" s="0" t="n">
        <v>60</v>
      </c>
      <c r="B9" s="0" t="n">
        <v>2</v>
      </c>
      <c r="C9" s="0" t="n">
        <v>5</v>
      </c>
      <c r="D9" s="0" t="n">
        <v>3</v>
      </c>
      <c r="E9" s="0" t="n">
        <v>3</v>
      </c>
      <c r="F9" s="0" t="n">
        <v>1</v>
      </c>
      <c r="G9" s="0" t="n">
        <v>2</v>
      </c>
      <c r="H9" s="3" t="n">
        <f aca="false">(1/6)*(1/2 + 1/$C9)/$B9</f>
        <v>0.0583333333333333</v>
      </c>
      <c r="I9" s="3" t="n">
        <f aca="false">IF(C9-B9=0,0,(1/2)*(1/C9)*(1/6))</f>
        <v>0.0166666666666667</v>
      </c>
      <c r="J9" s="3" t="n">
        <f aca="false">(1/2)*(1/D9 + 1/E9)*(2/6)</f>
        <v>0.111111111111111</v>
      </c>
      <c r="K9" s="3" t="n">
        <f aca="false">IF(E9-D9=0,0,(2/6)*(1/2)*(1/(E9-D9)))</f>
        <v>0</v>
      </c>
      <c r="L9" s="3" t="n">
        <f aca="false">(1/2)*(1/F9 + 1/G9)*(3/6)</f>
        <v>0.375</v>
      </c>
      <c r="M9" s="3" t="n">
        <f aca="false">IF(G9-F9=0,0,(1/6)*(1/2)*(1/(G9-F9)))</f>
        <v>0.0833333333333333</v>
      </c>
    </row>
    <row r="10" customFormat="false" ht="12.8" hidden="false" customHeight="false" outlineLevel="0" collapsed="false">
      <c r="A10" s="0" t="n">
        <v>70</v>
      </c>
      <c r="B10" s="0" t="n">
        <v>2</v>
      </c>
      <c r="C10" s="0" t="n">
        <v>5</v>
      </c>
      <c r="D10" s="0" t="n">
        <v>3</v>
      </c>
      <c r="E10" s="0" t="n">
        <v>3</v>
      </c>
      <c r="F10" s="0" t="n">
        <v>2</v>
      </c>
      <c r="G10" s="0" t="n">
        <v>4</v>
      </c>
      <c r="H10" s="3" t="n">
        <f aca="false">(1/6)*(1/2 + 1/$C10)/$B10</f>
        <v>0.0583333333333333</v>
      </c>
      <c r="I10" s="3" t="n">
        <f aca="false">IF(C10-B10=0,0,(1/2)*(1/C10)*(1/6))</f>
        <v>0.0166666666666667</v>
      </c>
      <c r="J10" s="3" t="n">
        <f aca="false">(1/2)*(1/D10 + 1/E10)*(2/6)</f>
        <v>0.111111111111111</v>
      </c>
      <c r="K10" s="3" t="n">
        <f aca="false">IF(E10-D10=0,0,(2/6)*(1/2)*(1/(E10-D10)))</f>
        <v>0</v>
      </c>
      <c r="L10" s="3" t="n">
        <f aca="false">(1/2)*(1/F10 + 1/G10)*(3/6)</f>
        <v>0.1875</v>
      </c>
      <c r="M10" s="3" t="n">
        <f aca="false">IF(G10-F10=0,0,(1/2)*(1/G10)*(3/6))</f>
        <v>0.0625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2021-03-11T00:06:53Z</dcterms:created>
  <dc:creator/>
  <dc:description/>
  <dc:language>en-CA</dc:language>
  <cp:lastModifiedBy/>
  <dcterms:modified xsi:type="dcterms:W3CDTF">2021-03-11T02:20:15Z</dcterms:modified>
  <cp:revision>20</cp:revision>
  <dc:subject/>
  <dc:title/>
</cp:coreProperties>
</file>