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<sst xmlns="http://schemas.openxmlformats.org/spreadsheetml/2006/main" count="198" uniqueCount="85">
  <si>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</si>
  <si>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</si>
  <si>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</si>
  <si>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</si>
  <si>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</si>
  <si>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</si>
  <si>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</si>
  <si>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</si>
  <si>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</si>
  <si>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</si>
  <si>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</si>
  <si>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</si>
  <si>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</si>
  <si>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</si>
  <si>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</si>
  <si>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</si>
  <si>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</si>
  <si>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</si>
  <si>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</si>
  <si>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</si>
  <si>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</si>
  <si>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</si>
  <si>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</si>
  <si>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</si>
  <si>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</si>
  <si>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</si>
  <si>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</si>
  <si>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</si>
  <si>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</si>
  <si>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</si>
  <si>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</si>
  <si>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</si>
  <si>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</si>
  <si>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</si>
  <si>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</si>
  <si>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</si>
  <si>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</si>
  <si>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</si>
  <si>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</si>
  <si>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</si>
  <si>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</si>
  <si>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</si>
  <si>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</si>
  <si>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</si>
  <si>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</si>
  <si>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X-03</t>
  </si>
  <si>
    <t xml:space="preserve">Has fire resistance as well, but base game weapons don’t use that damage type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</si>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</sst>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3135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893009"/>
        <c:axId val="6804825"/>
      </c:lineChart>
      <c:catAx>
        <c:axId val="508930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04825"/>
        <c:crosses val="autoZero"/>
        <c:auto val="1"/>
        <c:lblAlgn val="ctr"/>
        <c:lblOffset val="100"/>
        <c:noMultiLvlLbl val="0"/>
      </c:catAx>
      <c:valAx>
        <c:axId val="68048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8930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1050</c:v>
                </c:pt>
                <c:pt idx="3">
                  <c:v>1090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1190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95874"/>
        <c:axId val="75049739"/>
      </c:lineChart>
      <c:catAx>
        <c:axId val="22958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049739"/>
        <c:crosses val="autoZero"/>
        <c:auto val="1"/>
        <c:lblAlgn val="ctr"/>
        <c:lblOffset val="100"/>
        <c:noMultiLvlLbl val="0"/>
      </c:catAx>
      <c:valAx>
        <c:axId val="750497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958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716303"/>
        <c:axId val="60790345"/>
      </c:lineChart>
      <c:catAx>
        <c:axId val="217163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790345"/>
        <c:crosses val="autoZero"/>
        <c:auto val="1"/>
        <c:lblAlgn val="ctr"/>
        <c:lblOffset val="100"/>
        <c:noMultiLvlLbl val="0"/>
      </c:catAx>
      <c:valAx>
        <c:axId val="607903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7163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642968"/>
        <c:axId val="73594755"/>
      </c:lineChart>
      <c:catAx>
        <c:axId val="8464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594755"/>
        <c:crosses val="autoZero"/>
        <c:auto val="1"/>
        <c:lblAlgn val="ctr"/>
        <c:lblOffset val="100"/>
        <c:noMultiLvlLbl val="0"/>
      </c:catAx>
      <c:valAx>
        <c:axId val="735947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6429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BoS'!$B$2:$B$15</c:f>
              <c:numCache>
                <c:formatCode>General</c:formatCode>
                <c:ptCount val="14"/>
                <c:pt idx="0">
                  <c:v>930</c:v>
                </c:pt>
                <c:pt idx="1">
                  <c:v>1770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BoS'!$C$2:$C$15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1710</c:v>
                </c:pt>
                <c:pt idx="3">
                  <c:v>1950</c:v>
                </c:pt>
                <c:pt idx="4">
                  <c:v>1950</c:v>
                </c:pt>
                <c:pt idx="5">
                  <c:v>2190</c:v>
                </c:pt>
                <c:pt idx="6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BoS'!$D$2:$D$15</c:f>
              <c:numCache>
                <c:formatCode>General</c:formatCode>
                <c:ptCount val="14"/>
                <c:pt idx="0">
                  <c:v>2370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BoS'!$E$2:$E$15</c:f>
              <c:numCache>
                <c:formatCode>General</c:formatCode>
                <c:ptCount val="14"/>
                <c:pt idx="0">
                  <c:v>2345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BoS'!$F$1</c:f>
              <c:strCache>
                <c:ptCount val="1"/>
                <c:pt idx="0">
                  <c:v>Midwest Evo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BoS'!$F$2:$F$15</c:f>
              <c:numCache>
                <c:formatCode>General</c:formatCode>
                <c:ptCount val="14"/>
                <c:pt idx="2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BoS'!$G$2:$G$15</c:f>
              <c:numCache>
                <c:formatCode>General</c:formatCode>
                <c:ptCount val="14"/>
                <c:pt idx="3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BoS'!$H$2:$H$15</c:f>
              <c:numCache>
                <c:formatCode>General</c:formatCode>
                <c:ptCount val="14"/>
                <c:pt idx="3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BoS'!$I$2:$I$15</c:f>
              <c:numCache>
                <c:formatCode>General</c:formatCode>
                <c:ptCount val="14"/>
                <c:pt idx="3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BoS'!$J$2:$J$15</c:f>
              <c:numCache>
                <c:formatCode>General</c:formatCode>
                <c:ptCount val="14"/>
                <c:pt idx="4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BoS'!$K$1</c:f>
              <c:strCache>
                <c:ptCount val="1"/>
                <c:pt idx="0">
                  <c:v>Ultracite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BoS'!$A$2:$A$15</c:f>
              <c:strCache>
                <c:ptCount val="14"/>
                <c:pt idx="0">
                  <c:v>1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  <c:pt idx="13">
                  <c:v/>
                </c:pt>
              </c:strCache>
            </c:strRef>
          </c:cat>
          <c:val>
            <c:numRef>
              <c:f>'Leveled Power Increase - BoS'!$K$2:$K$15</c:f>
              <c:numCache>
                <c:formatCode>General</c:formatCode>
                <c:ptCount val="14"/>
                <c:pt idx="6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998614"/>
        <c:axId val="3537911"/>
      </c:lineChart>
      <c:catAx>
        <c:axId val="309986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37911"/>
        <c:crosses val="autoZero"/>
        <c:auto val="1"/>
        <c:lblAlgn val="ctr"/>
        <c:lblOffset val="100"/>
        <c:noMultiLvlLbl val="0"/>
      </c:catAx>
      <c:valAx>
        <c:axId val="35379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9986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281160</xdr:colOff>
      <xdr:row>43</xdr:row>
      <xdr:rowOff>14760</xdr:rowOff>
    </xdr:to>
    <xdr:graphicFrame>
      <xdr:nvGraphicFramePr>
        <xdr:cNvPr id="0" name=""/>
        <xdr:cNvGraphicFramePr/>
      </xdr:nvGraphicFramePr>
      <xdr:xfrm>
        <a:off x="468720" y="2732040"/>
        <a:ext cx="7654680" cy="427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127800</xdr:rowOff>
    </xdr:from>
    <xdr:to>
      <xdr:col>12</xdr:col>
      <xdr:colOff>39240</xdr:colOff>
      <xdr:row>46</xdr:row>
      <xdr:rowOff>11160</xdr:rowOff>
    </xdr:to>
    <xdr:graphicFrame>
      <xdr:nvGraphicFramePr>
        <xdr:cNvPr id="1" name=""/>
        <xdr:cNvGraphicFramePr/>
      </xdr:nvGraphicFramePr>
      <xdr:xfrm>
        <a:off x="468720" y="3216240"/>
        <a:ext cx="10222560" cy="427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513720</xdr:colOff>
      <xdr:row>40</xdr:row>
      <xdr:rowOff>13320</xdr:rowOff>
    </xdr:to>
    <xdr:graphicFrame>
      <xdr:nvGraphicFramePr>
        <xdr:cNvPr id="2" name=""/>
        <xdr:cNvGraphicFramePr/>
      </xdr:nvGraphicFramePr>
      <xdr:xfrm>
        <a:off x="468720" y="2243160"/>
        <a:ext cx="7661160" cy="427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127800</xdr:rowOff>
    </xdr:from>
    <xdr:to>
      <xdr:col>11</xdr:col>
      <xdr:colOff>1163880</xdr:colOff>
      <xdr:row>46</xdr:row>
      <xdr:rowOff>11160</xdr:rowOff>
    </xdr:to>
    <xdr:graphicFrame>
      <xdr:nvGraphicFramePr>
        <xdr:cNvPr id="3" name=""/>
        <xdr:cNvGraphicFramePr/>
      </xdr:nvGraphicFramePr>
      <xdr:xfrm>
        <a:off x="468720" y="3216240"/>
        <a:ext cx="10222560" cy="427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65160</xdr:colOff>
      <xdr:row>45</xdr:row>
      <xdr:rowOff>27360</xdr:rowOff>
    </xdr:to>
    <xdr:graphicFrame>
      <xdr:nvGraphicFramePr>
        <xdr:cNvPr id="4" name=""/>
        <xdr:cNvGraphicFramePr/>
      </xdr:nvGraphicFramePr>
      <xdr:xfrm>
        <a:off x="260280" y="2631960"/>
        <a:ext cx="8415360" cy="471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X12" activeCellId="0" sqref="X1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18.89"/>
    <col collapsed="false" customWidth="true" hidden="false" outlineLevel="0" max="26" min="26" style="0" width="13.55"/>
    <col collapsed="false" customWidth="true" hidden="false" outlineLevel="0" max="31" min="31" style="0" width="49.8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160</v>
      </c>
      <c r="D6" s="0" t="n">
        <v>140</v>
      </c>
      <c r="E6" s="1" t="n">
        <v>90</v>
      </c>
      <c r="F6" s="0" t="n">
        <v>90</v>
      </c>
      <c r="G6" s="1" t="n">
        <v>60</v>
      </c>
      <c r="H6" s="0" t="n">
        <v>90</v>
      </c>
      <c r="I6" s="1" t="n">
        <v>60</v>
      </c>
      <c r="J6" s="2" t="n">
        <f aca="false">SUM(B6,D6,F6*2,H6*2)</f>
        <v>740</v>
      </c>
      <c r="K6" s="2" t="n">
        <f aca="false">SUM(B6:E6) + SUM(F6:I6)*2</f>
        <v>1230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2430</v>
      </c>
      <c r="V6" s="1" t="n">
        <v>0</v>
      </c>
      <c r="W6" s="1" t="n">
        <f aca="false">U6+V6</f>
        <v>2430</v>
      </c>
      <c r="X6" s="1" t="n">
        <v>39</v>
      </c>
      <c r="Y6" s="1" t="s">
        <v>26</v>
      </c>
      <c r="Z6" s="0" t="n">
        <v>14</v>
      </c>
      <c r="AA6" s="0" t="n">
        <v>14</v>
      </c>
      <c r="AB6" s="0" t="n">
        <v>14</v>
      </c>
      <c r="AC6" s="0" t="n">
        <v>18</v>
      </c>
      <c r="AD6" s="0" t="n">
        <v>14</v>
      </c>
      <c r="AE6" s="10"/>
    </row>
    <row r="7" customFormat="false" ht="12.8" hidden="false" customHeight="false" outlineLevel="0" collapsed="false">
      <c r="A7" s="0" t="s">
        <v>31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32</v>
      </c>
      <c r="B8" s="0" t="n">
        <v>360</v>
      </c>
      <c r="C8" s="1" t="n">
        <v>185</v>
      </c>
      <c r="D8" s="0" t="n">
        <v>0</v>
      </c>
      <c r="E8" s="1" t="n">
        <v>0</v>
      </c>
      <c r="F8" s="0" t="n">
        <v>130</v>
      </c>
      <c r="G8" s="1" t="n">
        <v>85</v>
      </c>
      <c r="H8" s="0" t="n">
        <v>130</v>
      </c>
      <c r="I8" s="1" t="n">
        <v>85</v>
      </c>
      <c r="J8" s="2" t="n">
        <f aca="false">SUM(B8,D8,F8*2,H8*2)</f>
        <v>880</v>
      </c>
      <c r="K8" s="2" t="n">
        <f aca="false">SUM(B8:E8) + SUM(F8:I8)*2</f>
        <v>1405</v>
      </c>
      <c r="L8" s="0" t="n">
        <v>100</v>
      </c>
      <c r="M8" s="1" t="n">
        <v>100</v>
      </c>
      <c r="N8" s="0" t="n">
        <v>0</v>
      </c>
      <c r="O8" s="1" t="n">
        <v>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1380</v>
      </c>
      <c r="U8" s="2" t="n">
        <f aca="false">K8+SUM(L8:O8)+SUM(P8:S8)*2</f>
        <v>2405</v>
      </c>
      <c r="V8" s="1" t="n">
        <v>0</v>
      </c>
      <c r="W8" s="1" t="n">
        <f aca="false">U8+V8</f>
        <v>2405</v>
      </c>
      <c r="X8" s="1" t="n">
        <v>39</v>
      </c>
      <c r="Y8" s="1" t="s">
        <v>26</v>
      </c>
      <c r="AB8" s="0" t="s">
        <v>33</v>
      </c>
      <c r="AC8" s="0" t="n">
        <v>25</v>
      </c>
      <c r="AD8" s="0" t="n">
        <v>21</v>
      </c>
      <c r="AE8" s="10"/>
    </row>
    <row r="9" customFormat="false" ht="12.8" hidden="false" customHeight="false" outlineLevel="0" collapsed="false">
      <c r="A9" s="0" t="s">
        <v>34</v>
      </c>
      <c r="B9" s="0" t="n">
        <v>280</v>
      </c>
      <c r="C9" s="1" t="n">
        <v>185</v>
      </c>
      <c r="D9" s="0" t="n">
        <v>180</v>
      </c>
      <c r="E9" s="1" t="n">
        <v>120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980</v>
      </c>
      <c r="K9" s="2" t="n">
        <f aca="false">SUM(B9:E9) + SUM(F9:I9)*2</f>
        <v>1625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1580</v>
      </c>
      <c r="U9" s="2" t="n">
        <f aca="false">K9+SUM(L9:O9)+SUM(P9:S9)*2</f>
        <v>2825</v>
      </c>
      <c r="V9" s="1" t="n">
        <v>0</v>
      </c>
      <c r="W9" s="1" t="n">
        <f aca="false">U9+V9</f>
        <v>2825</v>
      </c>
      <c r="X9" s="1" t="n">
        <v>39</v>
      </c>
      <c r="Y9" s="1" t="s">
        <v>26</v>
      </c>
      <c r="Z9" s="0" t="n">
        <v>21</v>
      </c>
      <c r="AA9" s="0" t="n">
        <v>21</v>
      </c>
      <c r="AB9" s="0" t="n">
        <v>21</v>
      </c>
      <c r="AC9" s="0" t="n">
        <v>25</v>
      </c>
      <c r="AD9" s="0" t="n">
        <v>21</v>
      </c>
      <c r="AE9" s="10" t="s">
        <v>35</v>
      </c>
    </row>
    <row r="10" customFormat="false" ht="12.8" hidden="false" customHeight="false" outlineLevel="0" collapsed="false">
      <c r="A10" s="0" t="s">
        <v>36</v>
      </c>
      <c r="B10" s="0" t="n">
        <v>220</v>
      </c>
      <c r="C10" s="1" t="n">
        <v>150</v>
      </c>
      <c r="D10" s="0" t="n">
        <v>120</v>
      </c>
      <c r="E10" s="1" t="n">
        <v>80</v>
      </c>
      <c r="F10" s="0" t="n">
        <v>50</v>
      </c>
      <c r="G10" s="1" t="n">
        <v>50</v>
      </c>
      <c r="H10" s="0" t="n">
        <v>50</v>
      </c>
      <c r="I10" s="1" t="n">
        <v>50</v>
      </c>
      <c r="J10" s="2" t="n">
        <f aca="false">SUM(B10,D10,F10*2,H10*2)</f>
        <v>540</v>
      </c>
      <c r="K10" s="2" t="n">
        <f aca="false">SUM(B10:E10) + SUM(F10:I10)*2</f>
        <v>970</v>
      </c>
      <c r="L10" s="0" t="n">
        <v>200</v>
      </c>
      <c r="M10" s="1" t="n">
        <v>150</v>
      </c>
      <c r="N10" s="0" t="n">
        <v>200</v>
      </c>
      <c r="O10" s="1" t="n">
        <v>150</v>
      </c>
      <c r="P10" s="0" t="n">
        <v>200</v>
      </c>
      <c r="Q10" s="1" t="n">
        <v>150</v>
      </c>
      <c r="R10" s="0" t="n">
        <v>200</v>
      </c>
      <c r="S10" s="1" t="n">
        <v>150</v>
      </c>
      <c r="T10" s="2" t="n">
        <f aca="false">SUM(J10,L10,N10,P10*2,R10*2)</f>
        <v>1740</v>
      </c>
      <c r="U10" s="2" t="n">
        <f aca="false">K10+SUM(L10:O10)+SUM(P10:S10)*2</f>
        <v>3070</v>
      </c>
      <c r="V10" s="1" t="n">
        <v>0</v>
      </c>
      <c r="W10" s="1" t="n">
        <f aca="false">U10+V10</f>
        <v>3070</v>
      </c>
      <c r="X10" s="1" t="n">
        <v>39</v>
      </c>
      <c r="Y10" s="1" t="s">
        <v>26</v>
      </c>
      <c r="AC10" s="0" t="n">
        <v>25</v>
      </c>
      <c r="AE10" s="10"/>
    </row>
    <row r="11" customFormat="false" ht="23.85" hidden="false" customHeight="false" outlineLevel="0" collapsed="false">
      <c r="A11" s="0" t="s">
        <v>37</v>
      </c>
      <c r="B11" s="0" t="n">
        <v>230</v>
      </c>
      <c r="C11" s="1" t="n">
        <v>180</v>
      </c>
      <c r="D11" s="0" t="n">
        <v>130</v>
      </c>
      <c r="E11" s="1" t="n">
        <v>110</v>
      </c>
      <c r="F11" s="0" t="n">
        <v>80</v>
      </c>
      <c r="G11" s="1" t="n">
        <v>50</v>
      </c>
      <c r="H11" s="0" t="n">
        <v>80</v>
      </c>
      <c r="I11" s="1" t="n">
        <v>50</v>
      </c>
      <c r="J11" s="2" t="n">
        <f aca="false">SUM(B11,D11,F11*2,H11*2)</f>
        <v>680</v>
      </c>
      <c r="K11" s="2" t="n">
        <f aca="false">SUM(B11:E11) + SUM(F11:I11)*2</f>
        <v>1170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1280</v>
      </c>
      <c r="U11" s="2" t="n">
        <f aca="false">K11+SUM(L11:O11)+SUM(P11:S11)*2</f>
        <v>2370</v>
      </c>
      <c r="V11" s="1" t="n">
        <v>840</v>
      </c>
      <c r="W11" s="1" t="n">
        <f aca="false">U11+V11</f>
        <v>3210</v>
      </c>
      <c r="X11" s="1" t="n">
        <v>41</v>
      </c>
      <c r="Y11" s="11" t="s">
        <v>38</v>
      </c>
      <c r="AA11" s="0" t="n">
        <v>21</v>
      </c>
      <c r="AB11" s="0" t="n">
        <v>21</v>
      </c>
      <c r="AC11" s="0" t="n">
        <v>25</v>
      </c>
      <c r="AD11" s="0" t="n">
        <v>21</v>
      </c>
      <c r="AE11" s="10"/>
    </row>
    <row r="12" customFormat="false" ht="12.8" hidden="false" customHeight="false" outlineLevel="0" collapsed="false">
      <c r="A12" s="0" t="s">
        <v>39</v>
      </c>
      <c r="B12" s="0" t="n">
        <v>300</v>
      </c>
      <c r="C12" s="1" t="n">
        <v>210</v>
      </c>
      <c r="D12" s="0" t="n">
        <v>200</v>
      </c>
      <c r="E12" s="1" t="n">
        <v>140</v>
      </c>
      <c r="F12" s="0" t="n">
        <v>150</v>
      </c>
      <c r="G12" s="1" t="n">
        <v>110</v>
      </c>
      <c r="H12" s="0" t="n">
        <v>150</v>
      </c>
      <c r="I12" s="1" t="n">
        <v>110</v>
      </c>
      <c r="J12" s="2" t="n">
        <f aca="false">SUM(B12,D12,F12*2,H12*2)</f>
        <v>1100</v>
      </c>
      <c r="K12" s="2" t="n">
        <f aca="false">SUM(B12:E12) + SUM(F12:I12)*2</f>
        <v>1890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1700</v>
      </c>
      <c r="U12" s="2" t="n">
        <f aca="false">K12+SUM(L12:O12)+SUM(P12:S12)*2</f>
        <v>3090</v>
      </c>
      <c r="V12" s="1" t="n">
        <v>0</v>
      </c>
      <c r="W12" s="1" t="n">
        <f aca="false">U12+V12</f>
        <v>3090</v>
      </c>
      <c r="X12" s="1" t="n">
        <v>39</v>
      </c>
      <c r="Y12" s="1" t="s">
        <v>26</v>
      </c>
      <c r="AB12" s="0" t="n">
        <v>25</v>
      </c>
      <c r="AC12" s="0" t="n">
        <v>29</v>
      </c>
      <c r="AD12" s="0" t="n">
        <v>21</v>
      </c>
    </row>
    <row r="13" customFormat="false" ht="12.8" hidden="false" customHeight="false" outlineLevel="0" collapsed="false">
      <c r="A13" s="0" t="s">
        <v>40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25</v>
      </c>
      <c r="AE13" s="0" t="s">
        <v>41</v>
      </c>
    </row>
    <row r="14" customFormat="false" ht="12.8" hidden="false" customHeight="false" outlineLevel="0" collapsed="false">
      <c r="A14" s="0" t="s">
        <v>42</v>
      </c>
      <c r="B14" s="0" t="n">
        <v>320</v>
      </c>
      <c r="C14" s="1" t="n">
        <v>210</v>
      </c>
      <c r="D14" s="0" t="n">
        <v>220</v>
      </c>
      <c r="E14" s="1" t="n">
        <v>140</v>
      </c>
      <c r="F14" s="0" t="n">
        <v>170</v>
      </c>
      <c r="G14" s="1" t="n">
        <v>110</v>
      </c>
      <c r="H14" s="0" t="n">
        <v>170</v>
      </c>
      <c r="I14" s="1" t="n">
        <v>110</v>
      </c>
      <c r="J14" s="2" t="n">
        <f aca="false">SUM(B14,D14,F14*2,H14*2)</f>
        <v>1220</v>
      </c>
      <c r="K14" s="2" t="n">
        <f aca="false">SUM(B14:E14) + SUM(F14:I14)*2</f>
        <v>2010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1820</v>
      </c>
      <c r="U14" s="2" t="n">
        <f aca="false">K14+SUM(L14:O14)+SUM(P14:S14)*2</f>
        <v>3210</v>
      </c>
      <c r="V14" s="1" t="n">
        <v>0</v>
      </c>
      <c r="W14" s="1" t="n">
        <f aca="false">U14+V14</f>
        <v>3210</v>
      </c>
      <c r="X14" s="1" t="n">
        <v>39</v>
      </c>
      <c r="Y14" s="1" t="s">
        <v>26</v>
      </c>
      <c r="Z14" s="0" t="n">
        <v>28</v>
      </c>
      <c r="AA14" s="0" t="n">
        <v>28</v>
      </c>
      <c r="AB14" s="0" t="n">
        <v>28</v>
      </c>
      <c r="AC14" s="0" t="n">
        <v>32</v>
      </c>
      <c r="AD14" s="0" t="n">
        <v>28</v>
      </c>
      <c r="AE14" s="10"/>
    </row>
    <row r="15" customFormat="false" ht="12.8" hidden="false" customHeight="false" outlineLevel="0" collapsed="false">
      <c r="A15" s="0" t="s">
        <v>43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125</v>
      </c>
      <c r="T15" s="2" t="n">
        <f aca="false">SUM(J15,L15,N15,P15*2,R15*2)</f>
        <v>1820</v>
      </c>
      <c r="U15" s="2" t="n">
        <f aca="false">K15+SUM(L15:O15)+SUM(P15:S15)*2</f>
        <v>3260</v>
      </c>
      <c r="V15" s="1" t="n">
        <v>0</v>
      </c>
      <c r="W15" s="1" t="n">
        <f aca="false">U15+V15</f>
        <v>3260</v>
      </c>
      <c r="X15" s="1" t="n">
        <v>39</v>
      </c>
      <c r="Y15" s="1" t="s">
        <v>26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44</v>
      </c>
      <c r="B16" s="0" t="n">
        <v>220</v>
      </c>
      <c r="C16" s="1" t="n">
        <v>170</v>
      </c>
      <c r="D16" s="0" t="n">
        <v>120</v>
      </c>
      <c r="E16" s="1" t="n">
        <v>100</v>
      </c>
      <c r="F16" s="0" t="n">
        <v>70</v>
      </c>
      <c r="G16" s="1" t="n">
        <v>70</v>
      </c>
      <c r="H16" s="0" t="n">
        <v>70</v>
      </c>
      <c r="I16" s="1" t="n">
        <v>70</v>
      </c>
      <c r="J16" s="2" t="n">
        <f aca="false">SUM(B16,D16,F16*2,H16*2)</f>
        <v>620</v>
      </c>
      <c r="K16" s="2" t="n">
        <f aca="false">SUM(B16:E16) + SUM(F16:I16)*2</f>
        <v>1170</v>
      </c>
      <c r="L16" s="0" t="n">
        <v>200</v>
      </c>
      <c r="M16" s="1" t="n">
        <v>150</v>
      </c>
      <c r="N16" s="0" t="n">
        <v>200</v>
      </c>
      <c r="O16" s="1" t="n">
        <v>150</v>
      </c>
      <c r="P16" s="0" t="n">
        <v>200</v>
      </c>
      <c r="Q16" s="1" t="n">
        <v>150</v>
      </c>
      <c r="R16" s="0" t="n">
        <v>200</v>
      </c>
      <c r="S16" s="1" t="n">
        <v>150</v>
      </c>
      <c r="T16" s="2" t="n">
        <f aca="false">SUM(J16,L16,N16,P16*2,R16*2)</f>
        <v>1820</v>
      </c>
      <c r="U16" s="2" t="n">
        <f aca="false">K16+SUM(L16:O16)+SUM(P16:S16)*2</f>
        <v>3270</v>
      </c>
      <c r="V16" s="1" t="n">
        <v>0</v>
      </c>
      <c r="W16" s="1" t="n">
        <f aca="false">U16+V16</f>
        <v>3270</v>
      </c>
      <c r="X16" s="1" t="n">
        <v>39</v>
      </c>
      <c r="Y16" s="1" t="s">
        <v>26</v>
      </c>
      <c r="AC16" s="0" t="n">
        <v>32</v>
      </c>
      <c r="AD16" s="0" t="n">
        <v>28</v>
      </c>
      <c r="AE16" s="10"/>
    </row>
    <row r="17" customFormat="false" ht="23.85" hidden="false" customHeight="false" outlineLevel="0" collapsed="false">
      <c r="A17" s="0" t="s">
        <v>45</v>
      </c>
      <c r="B17" s="0" t="n">
        <v>380</v>
      </c>
      <c r="C17" s="1" t="n">
        <v>130</v>
      </c>
      <c r="D17" s="0" t="n">
        <v>235</v>
      </c>
      <c r="E17" s="1" t="n">
        <v>60</v>
      </c>
      <c r="F17" s="0" t="n">
        <v>190</v>
      </c>
      <c r="G17" s="1" t="n">
        <v>30</v>
      </c>
      <c r="H17" s="0" t="n">
        <v>190</v>
      </c>
      <c r="I17" s="1" t="n">
        <v>30</v>
      </c>
      <c r="J17" s="2" t="n">
        <f aca="false">SUM(B17,D17,F17*2,H17*2)</f>
        <v>1375</v>
      </c>
      <c r="K17" s="2" t="n">
        <f aca="false">SUM(B17:E17) + SUM(F17:I17)*2</f>
        <v>1685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1975</v>
      </c>
      <c r="U17" s="2" t="n">
        <f aca="false">K17+SUM(L17:O17)+SUM(P17:S17)*2</f>
        <v>2885</v>
      </c>
      <c r="V17" s="1" t="n">
        <f aca="false">(80+20)*6+80</f>
        <v>680</v>
      </c>
      <c r="W17" s="1" t="n">
        <f aca="false">U17+V17</f>
        <v>3565</v>
      </c>
      <c r="X17" s="1" t="n">
        <v>41</v>
      </c>
      <c r="Y17" s="11" t="s">
        <v>38</v>
      </c>
      <c r="AA17" s="0" t="n">
        <v>28</v>
      </c>
      <c r="AB17" s="0" t="n">
        <v>28</v>
      </c>
      <c r="AC17" s="0" t="n">
        <v>32</v>
      </c>
      <c r="AD17" s="0" t="n">
        <v>28</v>
      </c>
      <c r="AE17" s="10" t="s">
        <v>46</v>
      </c>
    </row>
    <row r="18" customFormat="false" ht="12.8" hidden="false" customHeight="false" outlineLevel="0" collapsed="false">
      <c r="A18" s="0" t="s">
        <v>47</v>
      </c>
      <c r="B18" s="0" t="n">
        <v>360</v>
      </c>
      <c r="C18" s="1" t="n">
        <v>245</v>
      </c>
      <c r="D18" s="0" t="n">
        <v>260</v>
      </c>
      <c r="E18" s="1" t="n">
        <v>160</v>
      </c>
      <c r="F18" s="0" t="n">
        <v>210</v>
      </c>
      <c r="G18" s="1" t="n">
        <v>140</v>
      </c>
      <c r="H18" s="0" t="n">
        <v>210</v>
      </c>
      <c r="I18" s="1" t="n">
        <v>135</v>
      </c>
      <c r="J18" s="2" t="n">
        <f aca="false">SUM(B18,D18,F18*2,H18*2)</f>
        <v>1460</v>
      </c>
      <c r="K18" s="2" t="n">
        <f aca="false">SUM(B18:E18) + SUM(F18:I18)*2</f>
        <v>2415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2060</v>
      </c>
      <c r="U18" s="2" t="n">
        <f aca="false">K18+SUM(L18:O18)+SUM(P18:S18)*2</f>
        <v>3615</v>
      </c>
      <c r="V18" s="1" t="n">
        <v>0</v>
      </c>
      <c r="W18" s="1" t="n">
        <f aca="false">U18+V18</f>
        <v>3615</v>
      </c>
      <c r="X18" s="1" t="n">
        <v>39</v>
      </c>
      <c r="Y18" s="1" t="s">
        <v>26</v>
      </c>
      <c r="Z18" s="0" t="n">
        <v>35</v>
      </c>
      <c r="AA18" s="0" t="n">
        <v>40</v>
      </c>
      <c r="AB18" s="0" t="n">
        <v>35</v>
      </c>
      <c r="AC18" s="0" t="n">
        <v>39</v>
      </c>
      <c r="AD18" s="0" t="n">
        <v>35</v>
      </c>
      <c r="AE18" s="10"/>
    </row>
    <row r="19" customFormat="false" ht="12.8" hidden="false" customHeight="false" outlineLevel="0" collapsed="false">
      <c r="A19" s="0" t="s">
        <v>48</v>
      </c>
      <c r="B19" s="0" t="n">
        <v>500</v>
      </c>
      <c r="C19" s="1" t="n">
        <v>210</v>
      </c>
      <c r="D19" s="0" t="n">
        <v>300</v>
      </c>
      <c r="E19" s="1" t="n">
        <v>140</v>
      </c>
      <c r="F19" s="0" t="n">
        <v>290</v>
      </c>
      <c r="G19" s="1" t="n">
        <v>110</v>
      </c>
      <c r="H19" s="0" t="n">
        <v>240</v>
      </c>
      <c r="I19" s="1" t="n">
        <v>110</v>
      </c>
      <c r="J19" s="2" t="n">
        <f aca="false">SUM(B19,D19,F19*2,H19*2)</f>
        <v>1860</v>
      </c>
      <c r="K19" s="2" t="n">
        <f aca="false">SUM(B19:E19) + SUM(F19:I19)*2</f>
        <v>2650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2460</v>
      </c>
      <c r="U19" s="2" t="n">
        <f aca="false">K19+SUM(L19:O19)+SUM(P19:S19)*2</f>
        <v>3850</v>
      </c>
      <c r="V19" s="1" t="n">
        <v>0</v>
      </c>
      <c r="W19" s="1" t="n">
        <f aca="false">U19+V19</f>
        <v>3850</v>
      </c>
      <c r="X19" s="1" t="n">
        <v>39</v>
      </c>
      <c r="Y19" s="1" t="s">
        <v>26</v>
      </c>
      <c r="AB19" s="10" t="s">
        <v>33</v>
      </c>
      <c r="AC19" s="0" t="n">
        <v>46</v>
      </c>
      <c r="AD19" s="0" t="n">
        <v>42</v>
      </c>
      <c r="AE19" s="10" t="s">
        <v>49</v>
      </c>
    </row>
    <row r="20" customFormat="false" ht="12.8" hidden="false" customHeight="false" outlineLevel="0" collapsed="false">
      <c r="A20" s="0" t="s">
        <v>50</v>
      </c>
      <c r="B20" s="0" t="n">
        <v>460</v>
      </c>
      <c r="C20" s="1" t="n">
        <v>230</v>
      </c>
      <c r="D20" s="0" t="n">
        <v>320</v>
      </c>
      <c r="E20" s="1" t="n">
        <v>160</v>
      </c>
      <c r="F20" s="0" t="n">
        <v>260</v>
      </c>
      <c r="G20" s="1" t="n">
        <v>150</v>
      </c>
      <c r="H20" s="0" t="n">
        <v>260</v>
      </c>
      <c r="I20" s="1" t="n">
        <v>150</v>
      </c>
      <c r="J20" s="2" t="n">
        <f aca="false">SUM(B20,D20,F20*2,H20*2)</f>
        <v>1820</v>
      </c>
      <c r="K20" s="2" t="n">
        <f aca="false">SUM(B20:E20) + SUM(F20:I20)*2</f>
        <v>2810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2420</v>
      </c>
      <c r="U20" s="2" t="n">
        <f aca="false">K20+SUM(L20:O20)+SUM(P20:S20)*2</f>
        <v>4010</v>
      </c>
      <c r="V20" s="1" t="n">
        <v>0</v>
      </c>
      <c r="W20" s="1" t="n">
        <f aca="false">U20+V20</f>
        <v>4010</v>
      </c>
      <c r="X20" s="1" t="n">
        <v>39</v>
      </c>
      <c r="Y20" s="1" t="s">
        <v>26</v>
      </c>
      <c r="AA20" s="0" t="n">
        <v>42</v>
      </c>
      <c r="AB20" s="0" t="n">
        <v>42</v>
      </c>
      <c r="AC20" s="0" t="n">
        <v>46</v>
      </c>
      <c r="AD20" s="0" t="n">
        <v>42</v>
      </c>
      <c r="AE20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{4BF418EA-5A30-4B1E-ADA9-E87AED8F7BB6}</x14:id>
        </ext>
      </extLst>
    </cfRule>
  </conditionalFormatting>
  <conditionalFormatting sqref="Z2:AA1048576 AB2:AD19 AB21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{E0FB345C-ECD8-41BB-8A11-9B994246EAC3}</x14:id>
        </ext>
      </extLst>
    </cfRule>
  </conditionalFormatting>
  <conditionalFormatting sqref="T2:U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{CA1F4881-33D1-4650-A891-ECD114FB7CD7}</x14:id>
        </ext>
      </extLst>
    </cfRule>
  </conditionalFormatting>
  <conditionalFormatting sqref="J2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{8FE5A272-7071-4F3B-8178-BDE33F15995E}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{944E3015-A921-4B2C-9D6F-DF5087E57774}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{263FDB2E-EAC9-4214-92E0-83D94D80E82D}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{F0C7275C-F228-47FD-ACF7-2E6DABF6D2ED}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F418EA-5A30-4B1E-ADA9-E87AED8F7BB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E0FB345C-ECD8-41BB-8A11-9B994246EAC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Z2:AA1048576 AB2:AD19 AB21:AD1048576</xm:sqref>
        </x14:conditionalFormatting>
        <x14:conditionalFormatting xmlns:xm="http://schemas.microsoft.com/office/excel/2006/main">
          <x14:cfRule type="dataBar" id="{CA1F4881-33D1-4650-A891-ECD114FB7CD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8FE5A272-7071-4F3B-8178-BDE33F15995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944E3015-A921-4B2C-9D6F-DF5087E5777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263FDB2E-EAC9-4214-92E0-83D94D80E82D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F0C7275C-F228-47FD-ACF7-2E6DABF6D2ED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51</v>
      </c>
      <c r="B1" s="8" t="s">
        <v>28</v>
      </c>
      <c r="C1" s="8" t="s">
        <v>25</v>
      </c>
      <c r="D1" s="8" t="s">
        <v>29</v>
      </c>
      <c r="E1" s="8" t="s">
        <v>30</v>
      </c>
      <c r="F1" s="8" t="s">
        <v>34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2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58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2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2" t="n">
        <f aca="false">SUM('Power Armor Sets'!$B$4:$C$4)+SUM('Power Armor Sets'!$D$5:$E$5)+(2*SUM('Power Armor Sets'!$F$6:$G$6))+(2*SUM('Power Armor Sets'!$H$6:$I$6))+($B4-570)/6</f>
        <v>1050</v>
      </c>
      <c r="J4" s="0" t="n">
        <f aca="false">MAX(B4:I4)</f>
        <v>1230</v>
      </c>
      <c r="K4" s="0" t="n">
        <v>1230</v>
      </c>
      <c r="L4" s="0" t="s">
        <v>30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2" t="n">
        <f aca="false">SUM('Power Armor Sets'!$B$4:$C$4)+SUM('Power Armor Sets'!$D$5:$E$5)+(2*SUM('Power Armor Sets'!$F$6:$G$6))+(2*SUM('Power Armor Sets'!$H$6:$I$6))+($B5-570)/6</f>
        <v>1090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2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59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2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2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60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2" t="n">
        <f aca="false">SUM('Power Armor Sets'!$B$4:$C$4)+SUM('Power Armor Sets'!$D$16:$E$16)+(2*SUM('Power Armor Sets'!$F$16:$G$16))+(2*SUM('Power Armor Sets'!$H$16:$I$16))+($B9-570)/6</f>
        <v>1190</v>
      </c>
      <c r="J9" s="0" t="n">
        <f aca="false">MAX(B9:I9)</f>
        <v>2280</v>
      </c>
      <c r="K9" s="0" t="n">
        <v>1625</v>
      </c>
      <c r="L9" s="0" t="s">
        <v>61</v>
      </c>
    </row>
    <row r="10" customFormat="false" ht="12.8" hidden="false" customHeight="false" outlineLevel="0" collapsed="false">
      <c r="I10" s="12"/>
    </row>
    <row r="13" customFormat="false" ht="12.8" hidden="false" customHeight="false" outlineLevel="0" collapsed="false">
      <c r="A13" s="8" t="s">
        <v>62</v>
      </c>
      <c r="B13" s="0" t="s">
        <v>63</v>
      </c>
      <c r="C13" s="0" t="s">
        <v>63</v>
      </c>
      <c r="D13" s="0" t="s">
        <v>63</v>
      </c>
      <c r="E13" s="0" t="s">
        <v>63</v>
      </c>
      <c r="F13" s="0" t="s">
        <v>63</v>
      </c>
      <c r="G13" s="0" t="s">
        <v>63</v>
      </c>
      <c r="L13" s="0" t="s">
        <v>63</v>
      </c>
    </row>
    <row r="14" customFormat="false" ht="12.8" hidden="false" customHeight="false" outlineLevel="0" collapsed="false">
      <c r="A14" s="8" t="s">
        <v>64</v>
      </c>
      <c r="B14" s="0" t="s">
        <v>65</v>
      </c>
      <c r="C14" s="0" t="s">
        <v>66</v>
      </c>
      <c r="D14" s="0" t="s">
        <v>63</v>
      </c>
      <c r="E14" s="0" t="s">
        <v>63</v>
      </c>
      <c r="F14" s="0" t="s">
        <v>63</v>
      </c>
      <c r="G14" s="0" t="s">
        <v>63</v>
      </c>
      <c r="L14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1" min="11" style="0" width="15.46"/>
    <col collapsed="false" customWidth="true" hidden="false" outlineLevel="0" max="12" min="12" style="0" width="16.55"/>
    <col collapsed="false" customWidth="true" hidden="false" outlineLevel="0" max="13" min="13" style="0" width="18.12"/>
  </cols>
  <sheetData>
    <row r="1" s="8" customFormat="true" ht="12.8" hidden="false" customHeight="false" outlineLevel="0" collapsed="false">
      <c r="A1" s="8" t="s">
        <v>51</v>
      </c>
      <c r="B1" s="8" t="s">
        <v>29</v>
      </c>
      <c r="C1" s="8" t="s">
        <v>67</v>
      </c>
      <c r="D1" s="8" t="s">
        <v>37</v>
      </c>
      <c r="E1" s="8" t="s">
        <v>34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47</v>
      </c>
      <c r="K1" s="8" t="s">
        <v>50</v>
      </c>
      <c r="L1" s="8" t="s">
        <v>55</v>
      </c>
      <c r="M1" s="8" t="s">
        <v>56</v>
      </c>
      <c r="AMJ1" s="0"/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1470</v>
      </c>
      <c r="L2" s="0" t="n">
        <f aca="false">MAX(B2:K2)</f>
        <v>1470</v>
      </c>
      <c r="M2" s="0" t="n">
        <f aca="false">MAX(B2:E2)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1710</v>
      </c>
      <c r="D3" s="0" t="n">
        <v>1890</v>
      </c>
      <c r="E3" s="0" t="n">
        <v>1865</v>
      </c>
      <c r="L3" s="0" t="n">
        <f aca="false">MAX(B3:K3, L2)</f>
        <v>1890</v>
      </c>
      <c r="M3" s="0" t="n">
        <f aca="false">MAX(B3:E3)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1950</v>
      </c>
      <c r="D4" s="0" t="n">
        <v>2130</v>
      </c>
      <c r="E4" s="0" t="n">
        <v>2105</v>
      </c>
      <c r="F4" s="0" t="n">
        <v>2250</v>
      </c>
      <c r="G4" s="0" t="n">
        <v>2260</v>
      </c>
      <c r="H4" s="0" t="n">
        <v>2430</v>
      </c>
      <c r="I4" s="0" t="n">
        <v>2405</v>
      </c>
      <c r="L4" s="0" t="n">
        <f aca="false">MAX(B4:K4, L3)</f>
        <v>2430</v>
      </c>
      <c r="M4" s="0" t="n">
        <f aca="false">MAX(B4:E4)</f>
        <v>2130</v>
      </c>
    </row>
    <row r="5" customFormat="false" ht="12.8" hidden="false" customHeight="false" outlineLevel="0" collapsed="false">
      <c r="A5" s="0" t="n">
        <v>39</v>
      </c>
      <c r="C5" s="0" t="n">
        <v>2190</v>
      </c>
      <c r="D5" s="0" t="n">
        <v>2370</v>
      </c>
      <c r="E5" s="0" t="n">
        <v>2345</v>
      </c>
      <c r="F5" s="0" t="n">
        <v>2490</v>
      </c>
      <c r="G5" s="0" t="n">
        <v>2510</v>
      </c>
      <c r="H5" s="0" t="n">
        <v>2430</v>
      </c>
      <c r="I5" s="0" t="n">
        <v>2645</v>
      </c>
      <c r="J5" s="0" t="n">
        <v>2655</v>
      </c>
      <c r="L5" s="0" t="n">
        <f aca="false">MAX(B5:K5, L4)</f>
        <v>2655</v>
      </c>
      <c r="M5" s="0" t="n">
        <f aca="false">MAX(B5:E5)</f>
        <v>2370</v>
      </c>
    </row>
    <row r="6" customFormat="false" ht="12.8" hidden="false" customHeight="false" outlineLevel="0" collapsed="false">
      <c r="A6" s="0" t="n">
        <v>46</v>
      </c>
      <c r="D6" s="0" t="n">
        <v>2370</v>
      </c>
      <c r="E6" s="0" t="n">
        <v>2585</v>
      </c>
      <c r="F6" s="0" t="n">
        <v>2730</v>
      </c>
      <c r="G6" s="0" t="n">
        <v>2760</v>
      </c>
      <c r="H6" s="0" t="n">
        <v>2850</v>
      </c>
      <c r="I6" s="0" t="n">
        <v>2885</v>
      </c>
      <c r="J6" s="0" t="n">
        <v>2895</v>
      </c>
      <c r="K6" s="0" t="n">
        <v>3050</v>
      </c>
      <c r="L6" s="0" t="n">
        <f aca="false">MAX(B6:K6, L5)</f>
        <v>3050</v>
      </c>
      <c r="M6" s="0" t="n">
        <f aca="false">MAX(B6:E6, M5)</f>
        <v>2585</v>
      </c>
    </row>
    <row r="7" customFormat="false" ht="12.8" hidden="false" customHeight="false" outlineLevel="0" collapsed="false">
      <c r="A7" s="0" t="n">
        <v>50</v>
      </c>
      <c r="D7" s="8" t="n">
        <v>2970</v>
      </c>
      <c r="F7" s="8" t="n">
        <v>2970</v>
      </c>
      <c r="G7" s="0" t="n">
        <v>2760</v>
      </c>
      <c r="H7" s="0" t="n">
        <v>2850</v>
      </c>
      <c r="J7" s="0" t="n">
        <v>2895</v>
      </c>
      <c r="K7" s="0" t="n">
        <v>3050</v>
      </c>
      <c r="L7" s="0" t="n">
        <f aca="false">MAX(B7:K7, L6)</f>
        <v>3050</v>
      </c>
      <c r="M7" s="0" t="n">
        <v>2585</v>
      </c>
    </row>
    <row r="8" customFormat="false" ht="12.8" hidden="false" customHeight="false" outlineLevel="0" collapsed="false">
      <c r="A8" s="0" t="n">
        <v>53</v>
      </c>
      <c r="F8" s="0" t="n">
        <v>2970</v>
      </c>
      <c r="G8" s="0" t="n">
        <v>3010</v>
      </c>
      <c r="H8" s="0" t="n">
        <v>2850</v>
      </c>
      <c r="J8" s="0" t="n">
        <v>3135</v>
      </c>
      <c r="K8" s="0" t="n">
        <v>3290</v>
      </c>
      <c r="L8" s="0" t="n">
        <f aca="false">MAX(B8:K8, L7)</f>
        <v>3290</v>
      </c>
      <c r="M8" s="0" t="n">
        <f aca="false">MAX(B8:E8, M7)</f>
        <v>2585</v>
      </c>
    </row>
    <row r="9" customFormat="false" ht="12.8" hidden="false" customHeight="false" outlineLevel="0" collapsed="false">
      <c r="A9" s="0" t="n">
        <v>60</v>
      </c>
      <c r="H9" s="0" t="n">
        <v>3270</v>
      </c>
      <c r="J9" s="0" t="n">
        <v>3375</v>
      </c>
      <c r="K9" s="0" t="n">
        <v>3530</v>
      </c>
      <c r="L9" s="0" t="n">
        <f aca="false">MAX(B9:K9, L8)</f>
        <v>3530</v>
      </c>
      <c r="M9" s="0" t="n">
        <f aca="false">MAX(B9:E9, M8)</f>
        <v>2585</v>
      </c>
    </row>
    <row r="10" customFormat="false" ht="12.8" hidden="false" customHeight="false" outlineLevel="0" collapsed="false">
      <c r="A10" s="0" t="n">
        <v>67</v>
      </c>
      <c r="L10" s="0" t="n">
        <f aca="false">MAX(B10:K10, L9)</f>
        <v>3530</v>
      </c>
      <c r="M10" s="0" t="n">
        <f aca="false">MAX(B10:E10, M9)</f>
        <v>2585</v>
      </c>
    </row>
    <row r="11" customFormat="false" ht="12.8" hidden="false" customHeight="false" outlineLevel="0" collapsed="false">
      <c r="A11" s="0" t="n">
        <v>74</v>
      </c>
      <c r="L11" s="0" t="n">
        <f aca="false">MAX(B11:K11, L10)</f>
        <v>3530</v>
      </c>
      <c r="M11" s="0" t="n">
        <f aca="false">MAX(B11:E11, M10)</f>
        <v>2585</v>
      </c>
    </row>
    <row r="12" customFormat="false" ht="12.8" hidden="false" customHeight="false" outlineLevel="0" collapsed="false">
      <c r="A12" s="0" t="n">
        <v>81</v>
      </c>
      <c r="K12" s="12"/>
      <c r="L12" s="0" t="n">
        <f aca="false">MAX(B12:K12, L11)</f>
        <v>3530</v>
      </c>
      <c r="M12" s="0" t="n">
        <f aca="false">MAX(B12:E12, M11)</f>
        <v>2585</v>
      </c>
    </row>
    <row r="13" customFormat="false" ht="12.8" hidden="false" customHeight="false" outlineLevel="0" collapsed="false">
      <c r="A13" s="0" t="n">
        <v>88</v>
      </c>
      <c r="L13" s="0" t="n">
        <f aca="false">MAX(B13:K13, L12)</f>
        <v>3530</v>
      </c>
      <c r="M13" s="0" t="n">
        <f aca="false">MAX(B13:E13, M12)</f>
        <v>2585</v>
      </c>
    </row>
    <row r="16" customFormat="false" ht="12.8" hidden="false" customHeight="false" outlineLevel="0" collapsed="false">
      <c r="A16" s="8" t="s">
        <v>62</v>
      </c>
      <c r="B16" s="0" t="s">
        <v>68</v>
      </c>
      <c r="C16" s="0" t="s">
        <v>66</v>
      </c>
      <c r="D16" s="0" t="s">
        <v>69</v>
      </c>
      <c r="E16" s="0" t="s">
        <v>66</v>
      </c>
      <c r="F16" s="0" t="s">
        <v>66</v>
      </c>
      <c r="G16" s="0" t="s">
        <v>66</v>
      </c>
      <c r="H16" s="0" t="s">
        <v>69</v>
      </c>
      <c r="I16" s="0" t="s">
        <v>69</v>
      </c>
      <c r="J16" s="0" t="s">
        <v>66</v>
      </c>
      <c r="K16" s="0" t="s">
        <v>66</v>
      </c>
    </row>
    <row r="17" customFormat="false" ht="12.8" hidden="false" customHeight="false" outlineLevel="0" collapsed="false">
      <c r="A17" s="8" t="s">
        <v>64</v>
      </c>
      <c r="B17" s="0" t="s">
        <v>70</v>
      </c>
      <c r="C17" s="0" t="s">
        <v>70</v>
      </c>
      <c r="D17" s="0" t="s">
        <v>71</v>
      </c>
      <c r="E17" s="0" t="s">
        <v>70</v>
      </c>
      <c r="F17" s="0" t="s">
        <v>72</v>
      </c>
      <c r="G17" s="0" t="s">
        <v>70</v>
      </c>
      <c r="H17" s="0" t="s">
        <v>65</v>
      </c>
      <c r="I17" s="0" t="s">
        <v>65</v>
      </c>
      <c r="J17" s="0" t="s">
        <v>70</v>
      </c>
      <c r="K17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51</v>
      </c>
      <c r="B1" s="8" t="s">
        <v>73</v>
      </c>
      <c r="J1" s="8" t="s">
        <v>55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62</v>
      </c>
      <c r="B10" s="0" t="s">
        <v>66</v>
      </c>
    </row>
    <row r="11" customFormat="false" ht="12.8" hidden="false" customHeight="false" outlineLevel="0" collapsed="false">
      <c r="A11" s="8" t="s">
        <v>64</v>
      </c>
      <c r="B11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1" min="11" style="0" width="15.46"/>
    <col collapsed="false" customWidth="true" hidden="false" outlineLevel="0" max="12" min="12" style="0" width="16.55"/>
  </cols>
  <sheetData>
    <row r="1" s="8" customFormat="true" ht="12.8" hidden="false" customHeight="false" outlineLevel="0" collapsed="false">
      <c r="A1" s="8" t="s">
        <v>51</v>
      </c>
      <c r="B1" s="13" t="s">
        <v>29</v>
      </c>
      <c r="C1" s="13" t="s">
        <v>30</v>
      </c>
      <c r="D1" s="8" t="s">
        <v>37</v>
      </c>
      <c r="E1" s="8" t="s">
        <v>34</v>
      </c>
      <c r="F1" s="8" t="s">
        <v>74</v>
      </c>
      <c r="G1" s="8" t="s">
        <v>42</v>
      </c>
      <c r="H1" s="8" t="s">
        <v>44</v>
      </c>
      <c r="I1" s="8" t="s">
        <v>45</v>
      </c>
      <c r="J1" s="8" t="s">
        <v>47</v>
      </c>
      <c r="K1" s="8" t="s">
        <v>48</v>
      </c>
      <c r="L1" s="8" t="s">
        <v>55</v>
      </c>
    </row>
    <row r="2" customFormat="false" ht="12.8" hidden="false" customHeight="false" outlineLevel="0" collapsed="false">
      <c r="A2" s="0" t="n">
        <v>1</v>
      </c>
      <c r="B2" s="14" t="n">
        <v>930</v>
      </c>
      <c r="C2" s="14" t="n">
        <v>1470</v>
      </c>
      <c r="D2" s="0" t="n">
        <v>2370</v>
      </c>
      <c r="E2" s="0" t="n">
        <v>2345</v>
      </c>
      <c r="L2" s="0" t="n">
        <f aca="false">MAX(B2:K2)</f>
        <v>2370</v>
      </c>
    </row>
    <row r="3" customFormat="false" ht="12.8" hidden="false" customHeight="false" outlineLevel="0" collapsed="false">
      <c r="A3" s="0" t="n">
        <v>25</v>
      </c>
      <c r="B3" s="14" t="n">
        <v>1770</v>
      </c>
      <c r="C3" s="14" t="n">
        <v>1710</v>
      </c>
      <c r="L3" s="0" t="n">
        <f aca="false">MAX(B3:K3, L2)</f>
        <v>2370</v>
      </c>
    </row>
    <row r="4" customFormat="false" ht="12.8" hidden="false" customHeight="false" outlineLevel="0" collapsed="false">
      <c r="A4" s="0" t="n">
        <v>29</v>
      </c>
      <c r="B4" s="14" t="n">
        <v>1770</v>
      </c>
      <c r="C4" s="14" t="n">
        <v>1710</v>
      </c>
      <c r="F4" s="0" t="n">
        <v>2610</v>
      </c>
      <c r="L4" s="0" t="n">
        <f aca="false">MAX(B4:K4, L3)</f>
        <v>2610</v>
      </c>
    </row>
    <row r="5" customFormat="false" ht="12.8" hidden="false" customHeight="false" outlineLevel="0" collapsed="false">
      <c r="A5" s="0" t="n">
        <v>32</v>
      </c>
      <c r="B5" s="14" t="n">
        <v>2010</v>
      </c>
      <c r="C5" s="14" t="n">
        <v>1950</v>
      </c>
      <c r="G5" s="0" t="n">
        <v>2730</v>
      </c>
      <c r="H5" s="0" t="n">
        <v>2850</v>
      </c>
      <c r="I5" s="0" t="n">
        <v>2885</v>
      </c>
      <c r="L5" s="0" t="n">
        <f aca="false">MAX(B5:K5, L3)</f>
        <v>2885</v>
      </c>
    </row>
    <row r="6" customFormat="false" ht="12.8" hidden="false" customHeight="false" outlineLevel="0" collapsed="false">
      <c r="A6" s="0" t="n">
        <v>39</v>
      </c>
      <c r="B6" s="14"/>
      <c r="C6" s="14" t="n">
        <v>1950</v>
      </c>
      <c r="J6" s="0" t="n">
        <v>3135</v>
      </c>
      <c r="L6" s="0" t="n">
        <f aca="false">MAX(B6:K6, L5)</f>
        <v>3135</v>
      </c>
    </row>
    <row r="7" customFormat="false" ht="12.8" hidden="false" customHeight="false" outlineLevel="0" collapsed="false">
      <c r="A7" s="0" t="n">
        <v>46</v>
      </c>
      <c r="B7" s="14"/>
      <c r="C7" s="14" t="n">
        <v>2190</v>
      </c>
      <c r="L7" s="0" t="n">
        <f aca="false">MAX(B7:K7, L6)</f>
        <v>3135</v>
      </c>
    </row>
    <row r="8" customFormat="false" ht="12.8" hidden="false" customHeight="false" outlineLevel="0" collapsed="false">
      <c r="A8" s="0" t="n">
        <v>53</v>
      </c>
      <c r="B8" s="14"/>
      <c r="C8" s="14" t="n">
        <v>2430</v>
      </c>
      <c r="K8" s="0" t="n">
        <v>3610</v>
      </c>
      <c r="L8" s="0" t="n">
        <f aca="false">MAX(B8:K8, L7)</f>
        <v>3610</v>
      </c>
    </row>
    <row r="9" customFormat="false" ht="12.8" hidden="false" customHeight="false" outlineLevel="0" collapsed="false">
      <c r="A9" s="0" t="n">
        <v>60</v>
      </c>
      <c r="B9" s="14"/>
      <c r="C9" s="14"/>
      <c r="L9" s="0" t="n">
        <f aca="false">MAX(B9:K9, L8)</f>
        <v>3610</v>
      </c>
    </row>
    <row r="10" customFormat="false" ht="12.8" hidden="false" customHeight="false" outlineLevel="0" collapsed="false">
      <c r="A10" s="0" t="n">
        <v>67</v>
      </c>
      <c r="B10" s="14"/>
      <c r="C10" s="14"/>
      <c r="L10" s="0" t="n">
        <f aca="false">MAX(B10:K10, L9)</f>
        <v>3610</v>
      </c>
    </row>
    <row r="11" customFormat="false" ht="12.8" hidden="false" customHeight="false" outlineLevel="0" collapsed="false">
      <c r="A11" s="0" t="n">
        <v>74</v>
      </c>
      <c r="B11" s="14"/>
      <c r="C11" s="14"/>
      <c r="L11" s="0" t="n">
        <f aca="false">MAX(B11:K11, L10)</f>
        <v>3610</v>
      </c>
    </row>
    <row r="12" customFormat="false" ht="12.8" hidden="false" customHeight="false" outlineLevel="0" collapsed="false">
      <c r="A12" s="0" t="n">
        <v>81</v>
      </c>
      <c r="B12" s="14"/>
      <c r="C12" s="14"/>
      <c r="K12" s="12"/>
      <c r="L12" s="0" t="n">
        <f aca="false">MAX(B12:K12, L11)</f>
        <v>3610</v>
      </c>
    </row>
    <row r="13" customFormat="false" ht="12.8" hidden="false" customHeight="false" outlineLevel="0" collapsed="false">
      <c r="A13" s="0" t="n">
        <v>88</v>
      </c>
      <c r="B13" s="14"/>
      <c r="C13" s="14"/>
      <c r="L13" s="0" t="n">
        <f aca="false">MAX(B13:K13, L12)</f>
        <v>3610</v>
      </c>
    </row>
    <row r="14" customFormat="false" ht="12.8" hidden="false" customHeight="false" outlineLevel="0" collapsed="false">
      <c r="A14" s="0" t="n">
        <v>95</v>
      </c>
      <c r="B14" s="14"/>
      <c r="C14" s="14"/>
      <c r="L14" s="0" t="n">
        <f aca="false">MAX(B14:K14, L13)</f>
        <v>3610</v>
      </c>
    </row>
    <row r="15" customFormat="false" ht="12.8" hidden="false" customHeight="false" outlineLevel="0" collapsed="false">
      <c r="B15" s="14"/>
      <c r="C15" s="14"/>
    </row>
    <row r="16" customFormat="false" ht="12.8" hidden="false" customHeight="false" outlineLevel="0" collapsed="false">
      <c r="A16" s="8" t="s">
        <v>75</v>
      </c>
      <c r="B16" s="14" t="s">
        <v>76</v>
      </c>
      <c r="C16" s="14" t="s">
        <v>76</v>
      </c>
      <c r="D16" s="0" t="s">
        <v>69</v>
      </c>
      <c r="F16" s="0" t="s">
        <v>66</v>
      </c>
    </row>
    <row r="17" customFormat="false" ht="12.8" hidden="false" customHeight="false" outlineLevel="0" collapsed="false">
      <c r="A17" s="8" t="s">
        <v>77</v>
      </c>
      <c r="B17" s="14" t="s">
        <v>76</v>
      </c>
      <c r="C17" s="14" t="s">
        <v>76</v>
      </c>
      <c r="D17" s="0" t="s">
        <v>70</v>
      </c>
      <c r="F17" s="0" t="s">
        <v>68</v>
      </c>
    </row>
    <row r="18" customFormat="false" ht="12.8" hidden="false" customHeight="false" outlineLevel="0" collapsed="false">
      <c r="A18" s="8" t="s">
        <v>78</v>
      </c>
      <c r="B18" s="14" t="s">
        <v>76</v>
      </c>
      <c r="C18" s="14" t="s">
        <v>76</v>
      </c>
      <c r="D18" s="0" t="s">
        <v>65</v>
      </c>
      <c r="E18" s="0" t="s">
        <v>69</v>
      </c>
      <c r="F18" s="0" t="s">
        <v>69</v>
      </c>
      <c r="G18" s="0" t="s">
        <v>69</v>
      </c>
      <c r="H18" s="0" t="s">
        <v>70</v>
      </c>
      <c r="I18" s="0" t="s">
        <v>65</v>
      </c>
      <c r="J18" s="0" t="s">
        <v>69</v>
      </c>
      <c r="K18" s="0" t="s">
        <v>70</v>
      </c>
    </row>
    <row r="19" customFormat="false" ht="12.8" hidden="false" customHeight="false" outlineLevel="0" collapsed="false">
      <c r="B19" s="15" t="s">
        <v>79</v>
      </c>
      <c r="C19" s="15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51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32</v>
      </c>
      <c r="G1" s="8" t="s">
        <v>84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BoS'!$A$2:$L$15, 12,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Gunner'!$A$2:$L$15, 12, 1)</f>
        <v>1470</v>
      </c>
      <c r="E3" s="0" t="n">
        <f aca="false">VLOOKUP($A3, 'Leveled Power Increase - Gunner'!$A$2:$M$15, 13, 1)</f>
        <v>1470</v>
      </c>
      <c r="G3" s="0" t="n">
        <f aca="false">VLOOKUP($A3, 'Leveled Power Increase - BoS'!$A$2:$L$15, 12,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Gunner'!$A$2:$L$15, 12, 1)</f>
        <v>1890</v>
      </c>
      <c r="E4" s="0" t="n">
        <f aca="false">VLOOKUP($A4, 'Leveled Power Increase - Gunner'!$A$2:$M$15, 13,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BoS'!$A$2:$L$15, 12,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Gunner'!$A$2:$L$15, 12, 1)</f>
        <v>2430</v>
      </c>
      <c r="E5" s="0" t="n">
        <f aca="false">VLOOKUP($A5, 'Leveled Power Increase - Gunner'!$A$2:$M$15, 13,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BoS'!$A$2:$L$15, 12,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Gunner'!$A$2:$L$15, 12, 1)</f>
        <v>2655</v>
      </c>
      <c r="E6" s="0" t="n">
        <f aca="false">VLOOKUP($A6, 'Leveled Power Increase - Gunner'!$A$2:$M$15, 13,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BoS'!$A$2:$L$15, 12,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Gunner'!$A$2:$L$15, 12, 1)</f>
        <v>3050</v>
      </c>
      <c r="E7" s="0" t="n">
        <f aca="false">VLOOKUP($A7, 'Leveled Power Increase - Gunner'!$A$2:$M$15, 13,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BoS'!$A$2:$L$15, 12, 1)</f>
        <v>3135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Gunner'!$A$2:$L$15, 12, 1)</f>
        <v>3290</v>
      </c>
      <c r="E8" s="0" t="n">
        <f aca="false">VLOOKUP($A8, 'Leveled Power Increase - Gunner'!$A$2:$M$15, 13,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BoS'!$A$2:$L$15, 12,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Gunner'!$A$2:$L$15, 12, 1)</f>
        <v>3530</v>
      </c>
      <c r="E9" s="0" t="n">
        <f aca="false">VLOOKUP($A9, 'Leveled Power Increase - Gunner'!$A$2:$M$15, 13,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BoS'!$A$2:$L$15, 12,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Gunner'!$A$2:$L$15, 12, 1)</f>
        <v>3530</v>
      </c>
      <c r="E10" s="0" t="n">
        <f aca="false">VLOOKUP($A10, 'Leveled Power Increase - Gunner'!$A$2:$M$15, 13,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BoS'!$A$2:$L$15, 12,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Gunner'!$A$2:$L$15, 12, 1)</f>
        <v>3530</v>
      </c>
      <c r="E11" s="0" t="n">
        <f aca="false">VLOOKUP($A11, 'Leveled Power Increase - Gunner'!$A$2:$M$15, 13,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BoS'!$A$2:$L$15, 12,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Gunner'!$A$2:$L$15, 12, 1)</f>
        <v>3530</v>
      </c>
      <c r="E12" s="0" t="n">
        <f aca="false">VLOOKUP($A12, 'Leveled Power Increase - Gunner'!$A$2:$M$15, 13,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BoS'!$A$2:$L$15, 12,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Gunner'!$A$2:$L$15, 12, 1)</f>
        <v>3530</v>
      </c>
      <c r="E13" s="0" t="n">
        <f aca="false">VLOOKUP($A13, 'Leveled Power Increase - Gunner'!$A$2:$M$15, 13,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BoS'!$A$2:$L$15, 12,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Gunner'!$A$2:$L$15, 12, 1)</f>
        <v>3530</v>
      </c>
      <c r="E14" s="0" t="n">
        <f aca="false">VLOOKUP($A14, 'Leveled Power Increase - Gunner'!$A$2:$M$15, 13,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BoS'!$A$2:$L$15, 12,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2021-05-14T00:03:22Z</dcterms:modified>
  <cp:revision>245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