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jackgoldrick/Documents/projs/computationalWaterBending/data/"/>
    </mc:Choice>
  </mc:AlternateContent>
  <xr:revisionPtr revIDLastSave="0" documentId="13_ncr:1_{9399ADD2-B5ED-5740-B164-C1762B7737DB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liq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E3" i="1"/>
  <c r="AF3" i="1"/>
  <c r="AG3" i="1"/>
  <c r="AH3" i="1"/>
  <c r="AI3" i="1"/>
  <c r="AJ3" i="1"/>
  <c r="AK3" i="1"/>
  <c r="AD4" i="1"/>
  <c r="AE4" i="1"/>
  <c r="AF4" i="1"/>
  <c r="AG4" i="1"/>
  <c r="AH4" i="1"/>
  <c r="AI4" i="1"/>
  <c r="AJ4" i="1"/>
  <c r="AK4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D20" i="1"/>
  <c r="AE20" i="1"/>
  <c r="AF20" i="1"/>
  <c r="AG20" i="1"/>
  <c r="AH20" i="1"/>
  <c r="AI20" i="1"/>
  <c r="AJ20" i="1"/>
  <c r="AK20" i="1"/>
  <c r="AD21" i="1"/>
  <c r="AE21" i="1"/>
  <c r="AF21" i="1"/>
  <c r="AG21" i="1"/>
  <c r="AH21" i="1"/>
  <c r="AI21" i="1"/>
  <c r="AJ21" i="1"/>
  <c r="AK21" i="1"/>
  <c r="AD22" i="1"/>
  <c r="AE22" i="1"/>
  <c r="AF22" i="1"/>
  <c r="AG22" i="1"/>
  <c r="AH22" i="1"/>
  <c r="AI22" i="1"/>
  <c r="AJ22" i="1"/>
  <c r="AK22" i="1"/>
  <c r="AD23" i="1"/>
  <c r="AE23" i="1"/>
  <c r="AF23" i="1"/>
  <c r="AG23" i="1"/>
  <c r="AH23" i="1"/>
  <c r="AI23" i="1"/>
  <c r="AJ23" i="1"/>
  <c r="AK23" i="1"/>
  <c r="AD24" i="1"/>
  <c r="AE24" i="1"/>
  <c r="AF24" i="1"/>
  <c r="AG24" i="1"/>
  <c r="AH24" i="1"/>
  <c r="AI24" i="1"/>
  <c r="AJ24" i="1"/>
  <c r="AK24" i="1"/>
  <c r="AD25" i="1"/>
  <c r="AE25" i="1"/>
  <c r="AF25" i="1"/>
  <c r="AG25" i="1"/>
  <c r="AH25" i="1"/>
  <c r="AI25" i="1"/>
  <c r="AJ25" i="1"/>
  <c r="AK25" i="1"/>
  <c r="AD26" i="1"/>
  <c r="AE26" i="1"/>
  <c r="AF26" i="1"/>
  <c r="AG26" i="1"/>
  <c r="AH26" i="1"/>
  <c r="AI26" i="1"/>
  <c r="AJ26" i="1"/>
  <c r="AK26" i="1"/>
  <c r="AD27" i="1"/>
  <c r="AE27" i="1"/>
  <c r="AF27" i="1"/>
  <c r="AG27" i="1"/>
  <c r="AH27" i="1"/>
  <c r="AI27" i="1"/>
  <c r="AJ27" i="1"/>
  <c r="AK27" i="1"/>
  <c r="AD28" i="1"/>
  <c r="AE28" i="1"/>
  <c r="AF28" i="1"/>
  <c r="AG28" i="1"/>
  <c r="AH28" i="1"/>
  <c r="AI28" i="1"/>
  <c r="AJ28" i="1"/>
  <c r="AK28" i="1"/>
  <c r="AD29" i="1"/>
  <c r="AE29" i="1"/>
  <c r="AF29" i="1"/>
  <c r="AG29" i="1"/>
  <c r="AH29" i="1"/>
  <c r="AI29" i="1"/>
  <c r="AJ29" i="1"/>
  <c r="AK29" i="1"/>
  <c r="AD30" i="1"/>
  <c r="AE30" i="1"/>
  <c r="AF30" i="1"/>
  <c r="AG30" i="1"/>
  <c r="AH30" i="1"/>
  <c r="AI30" i="1"/>
  <c r="AJ30" i="1"/>
  <c r="AK30" i="1"/>
  <c r="AD31" i="1"/>
  <c r="AE31" i="1"/>
  <c r="AF31" i="1"/>
  <c r="AG31" i="1"/>
  <c r="AH31" i="1"/>
  <c r="AI31" i="1"/>
  <c r="AJ31" i="1"/>
  <c r="AK31" i="1"/>
  <c r="AD32" i="1"/>
  <c r="AE32" i="1"/>
  <c r="AF32" i="1"/>
  <c r="AG32" i="1"/>
  <c r="AH32" i="1"/>
  <c r="AI32" i="1"/>
  <c r="AJ32" i="1"/>
  <c r="AK32" i="1"/>
  <c r="AD33" i="1"/>
  <c r="AE33" i="1"/>
  <c r="AF33" i="1"/>
  <c r="AG33" i="1"/>
  <c r="AH33" i="1"/>
  <c r="AI33" i="1"/>
  <c r="AJ33" i="1"/>
  <c r="AK33" i="1"/>
  <c r="AD34" i="1"/>
  <c r="AE34" i="1"/>
  <c r="AF34" i="1"/>
  <c r="AG34" i="1"/>
  <c r="AH34" i="1"/>
  <c r="AI34" i="1"/>
  <c r="AJ34" i="1"/>
  <c r="AK34" i="1"/>
  <c r="AD35" i="1"/>
  <c r="AE35" i="1"/>
  <c r="AF35" i="1"/>
  <c r="AG35" i="1"/>
  <c r="AH35" i="1"/>
  <c r="AI35" i="1"/>
  <c r="AJ35" i="1"/>
  <c r="AK35" i="1"/>
  <c r="AD36" i="1"/>
  <c r="AE36" i="1"/>
  <c r="AF36" i="1"/>
  <c r="AG36" i="1"/>
  <c r="AH36" i="1"/>
  <c r="AI36" i="1"/>
  <c r="AJ36" i="1"/>
  <c r="AK36" i="1"/>
  <c r="AD37" i="1"/>
  <c r="AE37" i="1"/>
  <c r="AF37" i="1"/>
  <c r="AG37" i="1"/>
  <c r="AH37" i="1"/>
  <c r="AI37" i="1"/>
  <c r="AJ37" i="1"/>
  <c r="AK37" i="1"/>
  <c r="AD38" i="1"/>
  <c r="AE38" i="1"/>
  <c r="AF38" i="1"/>
  <c r="AG38" i="1"/>
  <c r="AH38" i="1"/>
  <c r="AI38" i="1"/>
  <c r="AJ38" i="1"/>
  <c r="AK38" i="1"/>
  <c r="AD39" i="1"/>
  <c r="AE39" i="1"/>
  <c r="AF39" i="1"/>
  <c r="AG39" i="1"/>
  <c r="AH39" i="1"/>
  <c r="AI39" i="1"/>
  <c r="AJ39" i="1"/>
  <c r="AK39" i="1"/>
  <c r="AD40" i="1"/>
  <c r="AE40" i="1"/>
  <c r="AF40" i="1"/>
  <c r="AG40" i="1"/>
  <c r="AH40" i="1"/>
  <c r="AI40" i="1"/>
  <c r="AJ40" i="1"/>
  <c r="AK40" i="1"/>
  <c r="AD41" i="1"/>
  <c r="AE41" i="1"/>
  <c r="AF41" i="1"/>
  <c r="AG41" i="1"/>
  <c r="AH41" i="1"/>
  <c r="AI41" i="1"/>
  <c r="AJ41" i="1"/>
  <c r="AK41" i="1"/>
  <c r="AD42" i="1"/>
  <c r="AE42" i="1"/>
  <c r="AF42" i="1"/>
  <c r="AG42" i="1"/>
  <c r="AH42" i="1"/>
  <c r="AI42" i="1"/>
  <c r="AJ42" i="1"/>
  <c r="AK42" i="1"/>
  <c r="AD43" i="1"/>
  <c r="AE43" i="1"/>
  <c r="AF43" i="1"/>
  <c r="AG43" i="1"/>
  <c r="AH43" i="1"/>
  <c r="AI43" i="1"/>
  <c r="AJ43" i="1"/>
  <c r="AK43" i="1"/>
  <c r="AD44" i="1"/>
  <c r="AE44" i="1"/>
  <c r="AF44" i="1"/>
  <c r="AG44" i="1"/>
  <c r="AH44" i="1"/>
  <c r="AI44" i="1"/>
  <c r="AJ44" i="1"/>
  <c r="AK44" i="1"/>
  <c r="AD45" i="1"/>
  <c r="AE45" i="1"/>
  <c r="AF45" i="1"/>
  <c r="AG45" i="1"/>
  <c r="AH45" i="1"/>
  <c r="AI45" i="1"/>
  <c r="AJ45" i="1"/>
  <c r="AK45" i="1"/>
  <c r="AD46" i="1"/>
  <c r="AE46" i="1"/>
  <c r="AF46" i="1"/>
  <c r="AG46" i="1"/>
  <c r="AH46" i="1"/>
  <c r="AI46" i="1"/>
  <c r="AJ46" i="1"/>
  <c r="AK46" i="1"/>
  <c r="AD47" i="1"/>
  <c r="AE47" i="1"/>
  <c r="AF47" i="1"/>
  <c r="AG47" i="1"/>
  <c r="AH47" i="1"/>
  <c r="AI47" i="1"/>
  <c r="AJ47" i="1"/>
  <c r="AK47" i="1"/>
  <c r="AD48" i="1"/>
  <c r="AE48" i="1"/>
  <c r="AF48" i="1"/>
  <c r="AG48" i="1"/>
  <c r="AH48" i="1"/>
  <c r="AI48" i="1"/>
  <c r="AJ48" i="1"/>
  <c r="AK48" i="1"/>
  <c r="AD49" i="1"/>
  <c r="AE49" i="1"/>
  <c r="AF49" i="1"/>
  <c r="AG49" i="1"/>
  <c r="AH49" i="1"/>
  <c r="AI49" i="1"/>
  <c r="AJ49" i="1"/>
  <c r="AK49" i="1"/>
  <c r="AD50" i="1"/>
  <c r="AE50" i="1"/>
  <c r="AF50" i="1"/>
  <c r="AG50" i="1"/>
  <c r="AH50" i="1"/>
  <c r="AI50" i="1"/>
  <c r="AJ50" i="1"/>
  <c r="AK50" i="1"/>
  <c r="AD51" i="1"/>
  <c r="AE51" i="1"/>
  <c r="AF51" i="1"/>
  <c r="AG51" i="1"/>
  <c r="AH51" i="1"/>
  <c r="AI51" i="1"/>
  <c r="AJ51" i="1"/>
  <c r="AK51" i="1"/>
  <c r="AD52" i="1"/>
  <c r="AE52" i="1"/>
  <c r="AF52" i="1"/>
  <c r="AG52" i="1"/>
  <c r="AH52" i="1"/>
  <c r="AI52" i="1"/>
  <c r="AJ52" i="1"/>
  <c r="AK52" i="1"/>
  <c r="AD53" i="1"/>
  <c r="AE53" i="1"/>
  <c r="AF53" i="1"/>
  <c r="AG53" i="1"/>
  <c r="AH53" i="1"/>
  <c r="AI53" i="1"/>
  <c r="AJ53" i="1"/>
  <c r="AK53" i="1"/>
  <c r="AD54" i="1"/>
  <c r="AE54" i="1"/>
  <c r="AF54" i="1"/>
  <c r="AG54" i="1"/>
  <c r="AH54" i="1"/>
  <c r="AI54" i="1"/>
  <c r="AJ54" i="1"/>
  <c r="AK54" i="1"/>
  <c r="AD55" i="1"/>
  <c r="AE55" i="1"/>
  <c r="AF55" i="1"/>
  <c r="AG55" i="1"/>
  <c r="AH55" i="1"/>
  <c r="AI55" i="1"/>
  <c r="AJ55" i="1"/>
  <c r="AK55" i="1"/>
  <c r="AD56" i="1"/>
  <c r="AE56" i="1"/>
  <c r="AF56" i="1"/>
  <c r="AG56" i="1"/>
  <c r="AH56" i="1"/>
  <c r="AI56" i="1"/>
  <c r="AJ56" i="1"/>
  <c r="AK56" i="1"/>
  <c r="AD57" i="1"/>
  <c r="AE57" i="1"/>
  <c r="AF57" i="1"/>
  <c r="AG57" i="1"/>
  <c r="AH57" i="1"/>
  <c r="AI57" i="1"/>
  <c r="AJ57" i="1"/>
  <c r="AK57" i="1"/>
  <c r="AD58" i="1"/>
  <c r="AE58" i="1"/>
  <c r="AF58" i="1"/>
  <c r="AG58" i="1"/>
  <c r="AH58" i="1"/>
  <c r="AI58" i="1"/>
  <c r="AJ58" i="1"/>
  <c r="AK58" i="1"/>
  <c r="AD59" i="1"/>
  <c r="AE59" i="1"/>
  <c r="AF59" i="1"/>
  <c r="AG59" i="1"/>
  <c r="AH59" i="1"/>
  <c r="AI59" i="1"/>
  <c r="AJ59" i="1"/>
  <c r="AK59" i="1"/>
  <c r="AD60" i="1"/>
  <c r="AE60" i="1"/>
  <c r="AF60" i="1"/>
  <c r="AG60" i="1"/>
  <c r="AH60" i="1"/>
  <c r="AI60" i="1"/>
  <c r="AJ60" i="1"/>
  <c r="AK60" i="1"/>
  <c r="AD61" i="1"/>
  <c r="AE61" i="1"/>
  <c r="AF61" i="1"/>
  <c r="AG61" i="1"/>
  <c r="AH61" i="1"/>
  <c r="AI61" i="1"/>
  <c r="AJ61" i="1"/>
  <c r="AK61" i="1"/>
  <c r="AD62" i="1"/>
  <c r="AE62" i="1"/>
  <c r="AF62" i="1"/>
  <c r="AG62" i="1"/>
  <c r="AH62" i="1"/>
  <c r="AI62" i="1"/>
  <c r="AJ62" i="1"/>
  <c r="AK62" i="1"/>
  <c r="AD63" i="1"/>
  <c r="AE63" i="1"/>
  <c r="AF63" i="1"/>
  <c r="AG63" i="1"/>
  <c r="AH63" i="1"/>
  <c r="AI63" i="1"/>
  <c r="AJ63" i="1"/>
  <c r="AK63" i="1"/>
  <c r="AD64" i="1"/>
  <c r="AE64" i="1"/>
  <c r="AF64" i="1"/>
  <c r="AG64" i="1"/>
  <c r="AH64" i="1"/>
  <c r="AI64" i="1"/>
  <c r="AJ64" i="1"/>
  <c r="AK64" i="1"/>
  <c r="AD65" i="1"/>
  <c r="AE65" i="1"/>
  <c r="AF65" i="1"/>
  <c r="AG65" i="1"/>
  <c r="AH65" i="1"/>
  <c r="AI65" i="1"/>
  <c r="AJ65" i="1"/>
  <c r="AK65" i="1"/>
  <c r="AD66" i="1"/>
  <c r="AE66" i="1"/>
  <c r="AF66" i="1"/>
  <c r="AG66" i="1"/>
  <c r="AH66" i="1"/>
  <c r="AI66" i="1"/>
  <c r="AJ66" i="1"/>
  <c r="AK66" i="1"/>
  <c r="AD67" i="1"/>
  <c r="AE67" i="1"/>
  <c r="AF67" i="1"/>
  <c r="AG67" i="1"/>
  <c r="AH67" i="1"/>
  <c r="AI67" i="1"/>
  <c r="AJ67" i="1"/>
  <c r="AK67" i="1"/>
  <c r="AD68" i="1"/>
  <c r="AE68" i="1"/>
  <c r="AF68" i="1"/>
  <c r="AG68" i="1"/>
  <c r="AH68" i="1"/>
  <c r="AI68" i="1"/>
  <c r="AJ68" i="1"/>
  <c r="AK68" i="1"/>
  <c r="AD69" i="1"/>
  <c r="AE69" i="1"/>
  <c r="AF69" i="1"/>
  <c r="AG69" i="1"/>
  <c r="AH69" i="1"/>
  <c r="AI69" i="1"/>
  <c r="AJ69" i="1"/>
  <c r="AK69" i="1"/>
  <c r="AD70" i="1"/>
  <c r="AE70" i="1"/>
  <c r="AF70" i="1"/>
  <c r="AG70" i="1"/>
  <c r="AH70" i="1"/>
  <c r="AI70" i="1"/>
  <c r="AJ70" i="1"/>
  <c r="AK70" i="1"/>
  <c r="AD71" i="1"/>
  <c r="AE71" i="1"/>
  <c r="AF71" i="1"/>
  <c r="AG71" i="1"/>
  <c r="AH71" i="1"/>
  <c r="AI71" i="1"/>
  <c r="AJ71" i="1"/>
  <c r="AK71" i="1"/>
  <c r="AD72" i="1"/>
  <c r="AE72" i="1"/>
  <c r="AF72" i="1"/>
  <c r="AG72" i="1"/>
  <c r="AH72" i="1"/>
  <c r="AI72" i="1"/>
  <c r="AJ72" i="1"/>
  <c r="AK72" i="1"/>
  <c r="AD73" i="1"/>
  <c r="AE73" i="1"/>
  <c r="AF73" i="1"/>
  <c r="AG73" i="1"/>
  <c r="AH73" i="1"/>
  <c r="AI73" i="1"/>
  <c r="AJ73" i="1"/>
  <c r="AK73" i="1"/>
  <c r="AD74" i="1"/>
  <c r="AE74" i="1"/>
  <c r="AF74" i="1"/>
  <c r="AG74" i="1"/>
  <c r="AH74" i="1"/>
  <c r="AI74" i="1"/>
  <c r="AJ74" i="1"/>
  <c r="AK74" i="1"/>
  <c r="AD75" i="1"/>
  <c r="AE75" i="1"/>
  <c r="AF75" i="1"/>
  <c r="AG75" i="1"/>
  <c r="AH75" i="1"/>
  <c r="AI75" i="1"/>
  <c r="AJ75" i="1"/>
  <c r="AK75" i="1"/>
  <c r="AD76" i="1"/>
  <c r="AE76" i="1"/>
  <c r="AF76" i="1"/>
  <c r="AG76" i="1"/>
  <c r="AH76" i="1"/>
  <c r="AI76" i="1"/>
  <c r="AJ76" i="1"/>
  <c r="AK76" i="1"/>
  <c r="AD77" i="1"/>
  <c r="AE77" i="1"/>
  <c r="AF77" i="1"/>
  <c r="AG77" i="1"/>
  <c r="AH77" i="1"/>
  <c r="AI77" i="1"/>
  <c r="AJ77" i="1"/>
  <c r="AK77" i="1"/>
  <c r="AD78" i="1"/>
  <c r="AE78" i="1"/>
  <c r="AF78" i="1"/>
  <c r="AG78" i="1"/>
  <c r="AH78" i="1"/>
  <c r="AI78" i="1"/>
  <c r="AJ78" i="1"/>
  <c r="AK78" i="1"/>
  <c r="AD79" i="1"/>
  <c r="AE79" i="1"/>
  <c r="AF79" i="1"/>
  <c r="AG79" i="1"/>
  <c r="AH79" i="1"/>
  <c r="AI79" i="1"/>
  <c r="AJ79" i="1"/>
  <c r="AK79" i="1"/>
  <c r="AD80" i="1"/>
  <c r="AE80" i="1"/>
  <c r="AF80" i="1"/>
  <c r="AG80" i="1"/>
  <c r="AH80" i="1"/>
  <c r="AI80" i="1"/>
  <c r="AJ80" i="1"/>
  <c r="AK80" i="1"/>
  <c r="AD81" i="1"/>
  <c r="AE81" i="1"/>
  <c r="AF81" i="1"/>
  <c r="AG81" i="1"/>
  <c r="AH81" i="1"/>
  <c r="AI81" i="1"/>
  <c r="AJ81" i="1"/>
  <c r="AK81" i="1"/>
  <c r="AD82" i="1"/>
  <c r="AE82" i="1"/>
  <c r="AF82" i="1"/>
  <c r="AG82" i="1"/>
  <c r="AH82" i="1"/>
  <c r="AI82" i="1"/>
  <c r="AJ82" i="1"/>
  <c r="AK82" i="1"/>
  <c r="AD83" i="1"/>
  <c r="AE83" i="1"/>
  <c r="AF83" i="1"/>
  <c r="AG83" i="1"/>
  <c r="AH83" i="1"/>
  <c r="AI83" i="1"/>
  <c r="AJ83" i="1"/>
  <c r="AK83" i="1"/>
  <c r="AD84" i="1"/>
  <c r="AE84" i="1"/>
  <c r="AF84" i="1"/>
  <c r="AG84" i="1"/>
  <c r="AH84" i="1"/>
  <c r="AI84" i="1"/>
  <c r="AJ84" i="1"/>
  <c r="AK84" i="1"/>
  <c r="AD85" i="1"/>
  <c r="AE85" i="1"/>
  <c r="AF85" i="1"/>
  <c r="AG85" i="1"/>
  <c r="AH85" i="1"/>
  <c r="AI85" i="1"/>
  <c r="AJ85" i="1"/>
  <c r="AK85" i="1"/>
  <c r="AD86" i="1"/>
  <c r="AE86" i="1"/>
  <c r="AF86" i="1"/>
  <c r="AG86" i="1"/>
  <c r="AH86" i="1"/>
  <c r="AI86" i="1"/>
  <c r="AJ86" i="1"/>
  <c r="AK86" i="1"/>
  <c r="AD87" i="1"/>
  <c r="AE87" i="1"/>
  <c r="AF87" i="1"/>
  <c r="AG87" i="1"/>
  <c r="AH87" i="1"/>
  <c r="AI87" i="1"/>
  <c r="AJ87" i="1"/>
  <c r="AK87" i="1"/>
  <c r="AD88" i="1"/>
  <c r="AE88" i="1"/>
  <c r="AF88" i="1"/>
  <c r="AG88" i="1"/>
  <c r="AH88" i="1"/>
  <c r="AI88" i="1"/>
  <c r="AJ88" i="1"/>
  <c r="AK88" i="1"/>
  <c r="AD89" i="1"/>
  <c r="AE89" i="1"/>
  <c r="AF89" i="1"/>
  <c r="AG89" i="1"/>
  <c r="AH89" i="1"/>
  <c r="AI89" i="1"/>
  <c r="AJ89" i="1"/>
  <c r="AK89" i="1"/>
  <c r="AD90" i="1"/>
  <c r="AE90" i="1"/>
  <c r="AF90" i="1"/>
  <c r="AG90" i="1"/>
  <c r="AH90" i="1"/>
  <c r="AI90" i="1"/>
  <c r="AJ90" i="1"/>
  <c r="AK90" i="1"/>
  <c r="AD91" i="1"/>
  <c r="AE91" i="1"/>
  <c r="AF91" i="1"/>
  <c r="AG91" i="1"/>
  <c r="AH91" i="1"/>
  <c r="AI91" i="1"/>
  <c r="AJ91" i="1"/>
  <c r="AK91" i="1"/>
  <c r="AD92" i="1"/>
  <c r="AE92" i="1"/>
  <c r="AF92" i="1"/>
  <c r="AG92" i="1"/>
  <c r="AH92" i="1"/>
  <c r="AI92" i="1"/>
  <c r="AJ92" i="1"/>
  <c r="AK92" i="1"/>
  <c r="AD93" i="1"/>
  <c r="AE93" i="1"/>
  <c r="AF93" i="1"/>
  <c r="AG93" i="1"/>
  <c r="AH93" i="1"/>
  <c r="AI93" i="1"/>
  <c r="AJ93" i="1"/>
  <c r="AK93" i="1"/>
  <c r="AD94" i="1"/>
  <c r="AE94" i="1"/>
  <c r="AF94" i="1"/>
  <c r="AG94" i="1"/>
  <c r="AH94" i="1"/>
  <c r="AI94" i="1"/>
  <c r="AJ94" i="1"/>
  <c r="AK94" i="1"/>
  <c r="AD95" i="1"/>
  <c r="AE95" i="1"/>
  <c r="AF95" i="1"/>
  <c r="AG95" i="1"/>
  <c r="AH95" i="1"/>
  <c r="AI95" i="1"/>
  <c r="AJ95" i="1"/>
  <c r="AK95" i="1"/>
  <c r="AD96" i="1"/>
  <c r="AE96" i="1"/>
  <c r="AF96" i="1"/>
  <c r="AG96" i="1"/>
  <c r="AH96" i="1"/>
  <c r="AI96" i="1"/>
  <c r="AJ96" i="1"/>
  <c r="AK96" i="1"/>
  <c r="AD97" i="1"/>
  <c r="AE97" i="1"/>
  <c r="AF97" i="1"/>
  <c r="AG97" i="1"/>
  <c r="AH97" i="1"/>
  <c r="AI97" i="1"/>
  <c r="AJ97" i="1"/>
  <c r="AK97" i="1"/>
  <c r="AD98" i="1"/>
  <c r="AE98" i="1"/>
  <c r="AF98" i="1"/>
  <c r="AG98" i="1"/>
  <c r="AH98" i="1"/>
  <c r="AI98" i="1"/>
  <c r="AJ98" i="1"/>
  <c r="AK98" i="1"/>
  <c r="AD99" i="1"/>
  <c r="AE99" i="1"/>
  <c r="AF99" i="1"/>
  <c r="AG99" i="1"/>
  <c r="AH99" i="1"/>
  <c r="AI99" i="1"/>
  <c r="AJ99" i="1"/>
  <c r="AK99" i="1"/>
  <c r="AD100" i="1"/>
  <c r="AE100" i="1"/>
  <c r="AF100" i="1"/>
  <c r="AG100" i="1"/>
  <c r="AH100" i="1"/>
  <c r="AI100" i="1"/>
  <c r="AJ100" i="1"/>
  <c r="AK100" i="1"/>
  <c r="AD101" i="1"/>
  <c r="AE101" i="1"/>
  <c r="AF101" i="1"/>
  <c r="AG101" i="1"/>
  <c r="AH101" i="1"/>
  <c r="AI101" i="1"/>
  <c r="AJ101" i="1"/>
  <c r="AK101" i="1"/>
  <c r="AD102" i="1"/>
  <c r="AE102" i="1"/>
  <c r="AF102" i="1"/>
  <c r="AG102" i="1"/>
  <c r="AH102" i="1"/>
  <c r="AI102" i="1"/>
  <c r="AJ102" i="1"/>
  <c r="AK102" i="1"/>
  <c r="AD103" i="1"/>
  <c r="AE103" i="1"/>
  <c r="AF103" i="1"/>
  <c r="AG103" i="1"/>
  <c r="AH103" i="1"/>
  <c r="AI103" i="1"/>
  <c r="AJ103" i="1"/>
  <c r="AK103" i="1"/>
  <c r="AD104" i="1"/>
  <c r="AE104" i="1"/>
  <c r="AF104" i="1"/>
  <c r="AG104" i="1"/>
  <c r="AH104" i="1"/>
  <c r="AI104" i="1"/>
  <c r="AJ104" i="1"/>
  <c r="AK104" i="1"/>
  <c r="AD105" i="1"/>
  <c r="AE105" i="1"/>
  <c r="AF105" i="1"/>
  <c r="AG105" i="1"/>
  <c r="AH105" i="1"/>
  <c r="AI105" i="1"/>
  <c r="AJ105" i="1"/>
  <c r="AK105" i="1"/>
  <c r="AD106" i="1"/>
  <c r="AE106" i="1"/>
  <c r="AF106" i="1"/>
  <c r="AG106" i="1"/>
  <c r="AH106" i="1"/>
  <c r="AI106" i="1"/>
  <c r="AJ106" i="1"/>
  <c r="AK106" i="1"/>
  <c r="AD107" i="1"/>
  <c r="AE107" i="1"/>
  <c r="AF107" i="1"/>
  <c r="AG107" i="1"/>
  <c r="AH107" i="1"/>
  <c r="AI107" i="1"/>
  <c r="AJ107" i="1"/>
  <c r="AK107" i="1"/>
  <c r="AD108" i="1"/>
  <c r="AE108" i="1"/>
  <c r="AF108" i="1"/>
  <c r="AG108" i="1"/>
  <c r="AH108" i="1"/>
  <c r="AI108" i="1"/>
  <c r="AJ108" i="1"/>
  <c r="AK108" i="1"/>
  <c r="AD109" i="1"/>
  <c r="AE109" i="1"/>
  <c r="AF109" i="1"/>
  <c r="AG109" i="1"/>
  <c r="AH109" i="1"/>
  <c r="AI109" i="1"/>
  <c r="AJ109" i="1"/>
  <c r="AK109" i="1"/>
  <c r="AD110" i="1"/>
  <c r="AE110" i="1"/>
  <c r="AF110" i="1"/>
  <c r="AG110" i="1"/>
  <c r="AH110" i="1"/>
  <c r="AI110" i="1"/>
  <c r="AJ110" i="1"/>
  <c r="AK110" i="1"/>
  <c r="AD111" i="1"/>
  <c r="AE111" i="1"/>
  <c r="AF111" i="1"/>
  <c r="AG111" i="1"/>
  <c r="AH111" i="1"/>
  <c r="AI111" i="1"/>
  <c r="AJ111" i="1"/>
  <c r="AK111" i="1"/>
  <c r="AD112" i="1"/>
  <c r="AE112" i="1"/>
  <c r="AF112" i="1"/>
  <c r="AG112" i="1"/>
  <c r="AH112" i="1"/>
  <c r="AI112" i="1"/>
  <c r="AJ112" i="1"/>
  <c r="AK112" i="1"/>
  <c r="AD113" i="1"/>
  <c r="AE113" i="1"/>
  <c r="AF113" i="1"/>
  <c r="AG113" i="1"/>
  <c r="AH113" i="1"/>
  <c r="AI113" i="1"/>
  <c r="AJ113" i="1"/>
  <c r="AK113" i="1"/>
  <c r="AD114" i="1"/>
  <c r="AE114" i="1"/>
  <c r="AF114" i="1"/>
  <c r="AG114" i="1"/>
  <c r="AH114" i="1"/>
  <c r="AI114" i="1"/>
  <c r="AJ114" i="1"/>
  <c r="AK114" i="1"/>
  <c r="AD115" i="1"/>
  <c r="AE115" i="1"/>
  <c r="AF115" i="1"/>
  <c r="AG115" i="1"/>
  <c r="AH115" i="1"/>
  <c r="AI115" i="1"/>
  <c r="AJ115" i="1"/>
  <c r="AK115" i="1"/>
  <c r="AD116" i="1"/>
  <c r="AE116" i="1"/>
  <c r="AF116" i="1"/>
  <c r="AG116" i="1"/>
  <c r="AH116" i="1"/>
  <c r="AI116" i="1"/>
  <c r="AJ116" i="1"/>
  <c r="AK116" i="1"/>
  <c r="AD117" i="1"/>
  <c r="AE117" i="1"/>
  <c r="AF117" i="1"/>
  <c r="AG117" i="1"/>
  <c r="AH117" i="1"/>
  <c r="AI117" i="1"/>
  <c r="AJ117" i="1"/>
  <c r="AK117" i="1"/>
  <c r="AD118" i="1"/>
  <c r="AE118" i="1"/>
  <c r="AF118" i="1"/>
  <c r="AG118" i="1"/>
  <c r="AH118" i="1"/>
  <c r="AI118" i="1"/>
  <c r="AJ118" i="1"/>
  <c r="AK118" i="1"/>
  <c r="AD119" i="1"/>
  <c r="AE119" i="1"/>
  <c r="AF119" i="1"/>
  <c r="AG119" i="1"/>
  <c r="AH119" i="1"/>
  <c r="AI119" i="1"/>
  <c r="AJ119" i="1"/>
  <c r="AK119" i="1"/>
  <c r="AD120" i="1"/>
  <c r="AE120" i="1"/>
  <c r="AF120" i="1"/>
  <c r="AG120" i="1"/>
  <c r="AH120" i="1"/>
  <c r="AI120" i="1"/>
  <c r="AJ120" i="1"/>
  <c r="AK120" i="1"/>
  <c r="AD121" i="1"/>
  <c r="AE121" i="1"/>
  <c r="AF121" i="1"/>
  <c r="AG121" i="1"/>
  <c r="AH121" i="1"/>
  <c r="AI121" i="1"/>
  <c r="AJ121" i="1"/>
  <c r="AK121" i="1"/>
  <c r="AD122" i="1"/>
  <c r="AE122" i="1"/>
  <c r="AF122" i="1"/>
  <c r="AG122" i="1"/>
  <c r="AH122" i="1"/>
  <c r="AI122" i="1"/>
  <c r="AJ122" i="1"/>
  <c r="AK122" i="1"/>
  <c r="AD123" i="1"/>
  <c r="AE123" i="1"/>
  <c r="AF123" i="1"/>
  <c r="AG123" i="1"/>
  <c r="AH123" i="1"/>
  <c r="AI123" i="1"/>
  <c r="AJ123" i="1"/>
  <c r="AK123" i="1"/>
  <c r="AD124" i="1"/>
  <c r="AE124" i="1"/>
  <c r="AF124" i="1"/>
  <c r="AG124" i="1"/>
  <c r="AH124" i="1"/>
  <c r="AI124" i="1"/>
  <c r="AJ124" i="1"/>
  <c r="AK124" i="1"/>
  <c r="AD125" i="1"/>
  <c r="AE125" i="1"/>
  <c r="AF125" i="1"/>
  <c r="AG125" i="1"/>
  <c r="AH125" i="1"/>
  <c r="AI125" i="1"/>
  <c r="AJ125" i="1"/>
  <c r="AK125" i="1"/>
  <c r="AD126" i="1"/>
  <c r="AE126" i="1"/>
  <c r="AF126" i="1"/>
  <c r="AG126" i="1"/>
  <c r="AH126" i="1"/>
  <c r="AI126" i="1"/>
  <c r="AJ126" i="1"/>
  <c r="AK126" i="1"/>
  <c r="AD127" i="1"/>
  <c r="AE127" i="1"/>
  <c r="AF127" i="1"/>
  <c r="AG127" i="1"/>
  <c r="AH127" i="1"/>
  <c r="AI127" i="1"/>
  <c r="AJ127" i="1"/>
  <c r="AK127" i="1"/>
  <c r="AD128" i="1"/>
  <c r="AE128" i="1"/>
  <c r="AF128" i="1"/>
  <c r="AG128" i="1"/>
  <c r="AH128" i="1"/>
  <c r="AI128" i="1"/>
  <c r="AJ128" i="1"/>
  <c r="AK128" i="1"/>
  <c r="AD129" i="1"/>
  <c r="AE129" i="1"/>
  <c r="AF129" i="1"/>
  <c r="AG129" i="1"/>
  <c r="AH129" i="1"/>
  <c r="AI129" i="1"/>
  <c r="AJ129" i="1"/>
  <c r="AK129" i="1"/>
  <c r="AD130" i="1"/>
  <c r="AE130" i="1"/>
  <c r="AF130" i="1"/>
  <c r="AG130" i="1"/>
  <c r="AH130" i="1"/>
  <c r="AI130" i="1"/>
  <c r="AJ130" i="1"/>
  <c r="AK130" i="1"/>
  <c r="AD131" i="1"/>
  <c r="AE131" i="1"/>
  <c r="AF131" i="1"/>
  <c r="AG131" i="1"/>
  <c r="AH131" i="1"/>
  <c r="AI131" i="1"/>
  <c r="AJ131" i="1"/>
  <c r="AK131" i="1"/>
  <c r="AD132" i="1"/>
  <c r="AE132" i="1"/>
  <c r="AF132" i="1"/>
  <c r="AG132" i="1"/>
  <c r="AH132" i="1"/>
  <c r="AI132" i="1"/>
  <c r="AJ132" i="1"/>
  <c r="AK132" i="1"/>
  <c r="AD133" i="1"/>
  <c r="AE133" i="1"/>
  <c r="AF133" i="1"/>
  <c r="AG133" i="1"/>
  <c r="AH133" i="1"/>
  <c r="AI133" i="1"/>
  <c r="AJ133" i="1"/>
  <c r="AK133" i="1"/>
  <c r="AD134" i="1"/>
  <c r="AE134" i="1"/>
  <c r="AF134" i="1"/>
  <c r="AG134" i="1"/>
  <c r="AH134" i="1"/>
  <c r="AI134" i="1"/>
  <c r="AJ134" i="1"/>
  <c r="AK134" i="1"/>
  <c r="AD135" i="1"/>
  <c r="AE135" i="1"/>
  <c r="AF135" i="1"/>
  <c r="AG135" i="1"/>
  <c r="AH135" i="1"/>
  <c r="AI135" i="1"/>
  <c r="AJ135" i="1"/>
  <c r="AK135" i="1"/>
  <c r="AD136" i="1"/>
  <c r="AE136" i="1"/>
  <c r="AF136" i="1"/>
  <c r="AG136" i="1"/>
  <c r="AH136" i="1"/>
  <c r="AI136" i="1"/>
  <c r="AJ136" i="1"/>
  <c r="AK136" i="1"/>
  <c r="AD137" i="1"/>
  <c r="AE137" i="1"/>
  <c r="AF137" i="1"/>
  <c r="AG137" i="1"/>
  <c r="AH137" i="1"/>
  <c r="AI137" i="1"/>
  <c r="AJ137" i="1"/>
  <c r="AK137" i="1"/>
  <c r="AD138" i="1"/>
  <c r="AE138" i="1"/>
  <c r="AF138" i="1"/>
  <c r="AG138" i="1"/>
  <c r="AH138" i="1"/>
  <c r="AI138" i="1"/>
  <c r="AJ138" i="1"/>
  <c r="AK138" i="1"/>
  <c r="AD139" i="1"/>
  <c r="AE139" i="1"/>
  <c r="AF139" i="1"/>
  <c r="AG139" i="1"/>
  <c r="AH139" i="1"/>
  <c r="AI139" i="1"/>
  <c r="AJ139" i="1"/>
  <c r="AK139" i="1"/>
  <c r="AD140" i="1"/>
  <c r="AE140" i="1"/>
  <c r="AF140" i="1"/>
  <c r="AG140" i="1"/>
  <c r="AH140" i="1"/>
  <c r="AI140" i="1"/>
  <c r="AJ140" i="1"/>
  <c r="AK140" i="1"/>
  <c r="AD141" i="1"/>
  <c r="AE141" i="1"/>
  <c r="AF141" i="1"/>
  <c r="AG141" i="1"/>
  <c r="AH141" i="1"/>
  <c r="AI141" i="1"/>
  <c r="AJ141" i="1"/>
  <c r="AK141" i="1"/>
  <c r="AD142" i="1"/>
  <c r="AE142" i="1"/>
  <c r="AF142" i="1"/>
  <c r="AG142" i="1"/>
  <c r="AH142" i="1"/>
  <c r="AI142" i="1"/>
  <c r="AJ142" i="1"/>
  <c r="AK142" i="1"/>
  <c r="AD143" i="1"/>
  <c r="AE143" i="1"/>
  <c r="AF143" i="1"/>
  <c r="AG143" i="1"/>
  <c r="AH143" i="1"/>
  <c r="AI143" i="1"/>
  <c r="AJ143" i="1"/>
  <c r="AK143" i="1"/>
  <c r="AD144" i="1"/>
  <c r="AE144" i="1"/>
  <c r="AF144" i="1"/>
  <c r="AG144" i="1"/>
  <c r="AH144" i="1"/>
  <c r="AI144" i="1"/>
  <c r="AJ144" i="1"/>
  <c r="AK144" i="1"/>
  <c r="AD145" i="1"/>
  <c r="AE145" i="1"/>
  <c r="AF145" i="1"/>
  <c r="AG145" i="1"/>
  <c r="AH145" i="1"/>
  <c r="AI145" i="1"/>
  <c r="AJ145" i="1"/>
  <c r="AK145" i="1"/>
  <c r="AD146" i="1"/>
  <c r="AE146" i="1"/>
  <c r="AF146" i="1"/>
  <c r="AG146" i="1"/>
  <c r="AH146" i="1"/>
  <c r="AI146" i="1"/>
  <c r="AJ146" i="1"/>
  <c r="AK146" i="1"/>
  <c r="AD147" i="1"/>
  <c r="AE147" i="1"/>
  <c r="AF147" i="1"/>
  <c r="AG147" i="1"/>
  <c r="AH147" i="1"/>
  <c r="AI147" i="1"/>
  <c r="AJ147" i="1"/>
  <c r="AK147" i="1"/>
  <c r="AD148" i="1"/>
  <c r="AE148" i="1"/>
  <c r="AF148" i="1"/>
  <c r="AG148" i="1"/>
  <c r="AH148" i="1"/>
  <c r="AI148" i="1"/>
  <c r="AJ148" i="1"/>
  <c r="AK148" i="1"/>
  <c r="AD149" i="1"/>
  <c r="AE149" i="1"/>
  <c r="AF149" i="1"/>
  <c r="AG149" i="1"/>
  <c r="AH149" i="1"/>
  <c r="AI149" i="1"/>
  <c r="AJ149" i="1"/>
  <c r="AK149" i="1"/>
  <c r="AD150" i="1"/>
  <c r="AE150" i="1"/>
  <c r="AF150" i="1"/>
  <c r="AG150" i="1"/>
  <c r="AH150" i="1"/>
  <c r="AI150" i="1"/>
  <c r="AJ150" i="1"/>
  <c r="AK150" i="1"/>
  <c r="AD151" i="1"/>
  <c r="AE151" i="1"/>
  <c r="AF151" i="1"/>
  <c r="AG151" i="1"/>
  <c r="AH151" i="1"/>
  <c r="AI151" i="1"/>
  <c r="AJ151" i="1"/>
  <c r="AK151" i="1"/>
  <c r="AD152" i="1"/>
  <c r="AE152" i="1"/>
  <c r="AF152" i="1"/>
  <c r="AG152" i="1"/>
  <c r="AH152" i="1"/>
  <c r="AI152" i="1"/>
  <c r="AJ152" i="1"/>
  <c r="AK152" i="1"/>
  <c r="AD153" i="1"/>
  <c r="AE153" i="1"/>
  <c r="AF153" i="1"/>
  <c r="AG153" i="1"/>
  <c r="AH153" i="1"/>
  <c r="AI153" i="1"/>
  <c r="AJ153" i="1"/>
  <c r="AK153" i="1"/>
  <c r="AD154" i="1"/>
  <c r="AE154" i="1"/>
  <c r="AF154" i="1"/>
  <c r="AG154" i="1"/>
  <c r="AH154" i="1"/>
  <c r="AI154" i="1"/>
  <c r="AJ154" i="1"/>
  <c r="AK154" i="1"/>
  <c r="AD155" i="1"/>
  <c r="AE155" i="1"/>
  <c r="AF155" i="1"/>
  <c r="AG155" i="1"/>
  <c r="AH155" i="1"/>
  <c r="AI155" i="1"/>
  <c r="AJ155" i="1"/>
  <c r="AK155" i="1"/>
  <c r="AD156" i="1"/>
  <c r="AE156" i="1"/>
  <c r="AF156" i="1"/>
  <c r="AG156" i="1"/>
  <c r="AH156" i="1"/>
  <c r="AI156" i="1"/>
  <c r="AJ156" i="1"/>
  <c r="AK156" i="1"/>
  <c r="AD157" i="1"/>
  <c r="AE157" i="1"/>
  <c r="AF157" i="1"/>
  <c r="AG157" i="1"/>
  <c r="AH157" i="1"/>
  <c r="AI157" i="1"/>
  <c r="AJ157" i="1"/>
  <c r="AK157" i="1"/>
  <c r="AD158" i="1"/>
  <c r="AE158" i="1"/>
  <c r="AF158" i="1"/>
  <c r="AG158" i="1"/>
  <c r="AH158" i="1"/>
  <c r="AI158" i="1"/>
  <c r="AJ158" i="1"/>
  <c r="AK158" i="1"/>
  <c r="AD159" i="1"/>
  <c r="AE159" i="1"/>
  <c r="AF159" i="1"/>
  <c r="AG159" i="1"/>
  <c r="AH159" i="1"/>
  <c r="AI159" i="1"/>
  <c r="AJ159" i="1"/>
  <c r="AK159" i="1"/>
  <c r="AD160" i="1"/>
  <c r="AE160" i="1"/>
  <c r="AF160" i="1"/>
  <c r="AG160" i="1"/>
  <c r="AH160" i="1"/>
  <c r="AI160" i="1"/>
  <c r="AJ160" i="1"/>
  <c r="AK160" i="1"/>
  <c r="AD161" i="1"/>
  <c r="AE161" i="1"/>
  <c r="AF161" i="1"/>
  <c r="AG161" i="1"/>
  <c r="AH161" i="1"/>
  <c r="AI161" i="1"/>
  <c r="AJ161" i="1"/>
  <c r="AK161" i="1"/>
  <c r="AD162" i="1"/>
  <c r="AE162" i="1"/>
  <c r="AF162" i="1"/>
  <c r="AG162" i="1"/>
  <c r="AH162" i="1"/>
  <c r="AI162" i="1"/>
  <c r="AJ162" i="1"/>
  <c r="AK162" i="1"/>
  <c r="AD163" i="1"/>
  <c r="AE163" i="1"/>
  <c r="AF163" i="1"/>
  <c r="AG163" i="1"/>
  <c r="AH163" i="1"/>
  <c r="AI163" i="1"/>
  <c r="AJ163" i="1"/>
  <c r="AK163" i="1"/>
  <c r="AD164" i="1"/>
  <c r="AE164" i="1"/>
  <c r="AF164" i="1"/>
  <c r="AG164" i="1"/>
  <c r="AH164" i="1"/>
  <c r="AI164" i="1"/>
  <c r="AJ164" i="1"/>
  <c r="AK164" i="1"/>
  <c r="AD165" i="1"/>
  <c r="AE165" i="1"/>
  <c r="AF165" i="1"/>
  <c r="AG165" i="1"/>
  <c r="AH165" i="1"/>
  <c r="AI165" i="1"/>
  <c r="AJ165" i="1"/>
  <c r="AK165" i="1"/>
  <c r="AD166" i="1"/>
  <c r="AE166" i="1"/>
  <c r="AF166" i="1"/>
  <c r="AG166" i="1"/>
  <c r="AH166" i="1"/>
  <c r="AI166" i="1"/>
  <c r="AJ166" i="1"/>
  <c r="AK166" i="1"/>
  <c r="AD167" i="1"/>
  <c r="AE167" i="1"/>
  <c r="AF167" i="1"/>
  <c r="AG167" i="1"/>
  <c r="AH167" i="1"/>
  <c r="AI167" i="1"/>
  <c r="AJ167" i="1"/>
  <c r="AK167" i="1"/>
  <c r="AD168" i="1"/>
  <c r="AE168" i="1"/>
  <c r="AF168" i="1"/>
  <c r="AG168" i="1"/>
  <c r="AH168" i="1"/>
  <c r="AI168" i="1"/>
  <c r="AJ168" i="1"/>
  <c r="AK168" i="1"/>
  <c r="AD169" i="1"/>
  <c r="AE169" i="1"/>
  <c r="AF169" i="1"/>
  <c r="AG169" i="1"/>
  <c r="AH169" i="1"/>
  <c r="AI169" i="1"/>
  <c r="AJ169" i="1"/>
  <c r="AK169" i="1"/>
  <c r="AD170" i="1"/>
  <c r="AE170" i="1"/>
  <c r="AF170" i="1"/>
  <c r="AG170" i="1"/>
  <c r="AH170" i="1"/>
  <c r="AI170" i="1"/>
  <c r="AJ170" i="1"/>
  <c r="AK170" i="1"/>
  <c r="AD171" i="1"/>
  <c r="AE171" i="1"/>
  <c r="AF171" i="1"/>
  <c r="AG171" i="1"/>
  <c r="AH171" i="1"/>
  <c r="AI171" i="1"/>
  <c r="AJ171" i="1"/>
  <c r="AK171" i="1"/>
  <c r="AD172" i="1"/>
  <c r="AE172" i="1"/>
  <c r="AF172" i="1"/>
  <c r="AG172" i="1"/>
  <c r="AH172" i="1"/>
  <c r="AI172" i="1"/>
  <c r="AJ172" i="1"/>
  <c r="AK172" i="1"/>
  <c r="AD173" i="1"/>
  <c r="AE173" i="1"/>
  <c r="AF173" i="1"/>
  <c r="AG173" i="1"/>
  <c r="AH173" i="1"/>
  <c r="AI173" i="1"/>
  <c r="AJ173" i="1"/>
  <c r="AK173" i="1"/>
  <c r="AD174" i="1"/>
  <c r="AE174" i="1"/>
  <c r="AF174" i="1"/>
  <c r="AG174" i="1"/>
  <c r="AH174" i="1"/>
  <c r="AI174" i="1"/>
  <c r="AJ174" i="1"/>
  <c r="AK174" i="1"/>
  <c r="AD175" i="1"/>
  <c r="AE175" i="1"/>
  <c r="AF175" i="1"/>
  <c r="AG175" i="1"/>
  <c r="AH175" i="1"/>
  <c r="AI175" i="1"/>
  <c r="AJ175" i="1"/>
  <c r="AK175" i="1"/>
  <c r="AD176" i="1"/>
  <c r="AE176" i="1"/>
  <c r="AF176" i="1"/>
  <c r="AG176" i="1"/>
  <c r="AH176" i="1"/>
  <c r="AI176" i="1"/>
  <c r="AJ176" i="1"/>
  <c r="AK176" i="1"/>
  <c r="AD177" i="1"/>
  <c r="AE177" i="1"/>
  <c r="AF177" i="1"/>
  <c r="AG177" i="1"/>
  <c r="AH177" i="1"/>
  <c r="AI177" i="1"/>
  <c r="AJ177" i="1"/>
  <c r="AK177" i="1"/>
  <c r="AD178" i="1"/>
  <c r="AE178" i="1"/>
  <c r="AF178" i="1"/>
  <c r="AG178" i="1"/>
  <c r="AH178" i="1"/>
  <c r="AI178" i="1"/>
  <c r="AJ178" i="1"/>
  <c r="AK178" i="1"/>
  <c r="AD179" i="1"/>
  <c r="AE179" i="1"/>
  <c r="AF179" i="1"/>
  <c r="AG179" i="1"/>
  <c r="AH179" i="1"/>
  <c r="AI179" i="1"/>
  <c r="AJ179" i="1"/>
  <c r="AK179" i="1"/>
  <c r="AD180" i="1"/>
  <c r="AE180" i="1"/>
  <c r="AF180" i="1"/>
  <c r="AG180" i="1"/>
  <c r="AH180" i="1"/>
  <c r="AI180" i="1"/>
  <c r="AJ180" i="1"/>
  <c r="AK180" i="1"/>
  <c r="AD181" i="1"/>
  <c r="AE181" i="1"/>
  <c r="AF181" i="1"/>
  <c r="AG181" i="1"/>
  <c r="AH181" i="1"/>
  <c r="AI181" i="1"/>
  <c r="AJ181" i="1"/>
  <c r="AK181" i="1"/>
  <c r="AD182" i="1"/>
  <c r="AE182" i="1"/>
  <c r="AF182" i="1"/>
  <c r="AG182" i="1"/>
  <c r="AH182" i="1"/>
  <c r="AI182" i="1"/>
  <c r="AJ182" i="1"/>
  <c r="AK182" i="1"/>
  <c r="AD183" i="1"/>
  <c r="AE183" i="1"/>
  <c r="AF183" i="1"/>
  <c r="AG183" i="1"/>
  <c r="AH183" i="1"/>
  <c r="AI183" i="1"/>
  <c r="AJ183" i="1"/>
  <c r="AK183" i="1"/>
  <c r="AD184" i="1"/>
  <c r="AE184" i="1"/>
  <c r="AF184" i="1"/>
  <c r="AG184" i="1"/>
  <c r="AH184" i="1"/>
  <c r="AI184" i="1"/>
  <c r="AJ184" i="1"/>
  <c r="AK184" i="1"/>
  <c r="AD185" i="1"/>
  <c r="AE185" i="1"/>
  <c r="AF185" i="1"/>
  <c r="AG185" i="1"/>
  <c r="AH185" i="1"/>
  <c r="AI185" i="1"/>
  <c r="AJ185" i="1"/>
  <c r="AK185" i="1"/>
  <c r="AD186" i="1"/>
  <c r="AE186" i="1"/>
  <c r="AF186" i="1"/>
  <c r="AG186" i="1"/>
  <c r="AH186" i="1"/>
  <c r="AI186" i="1"/>
  <c r="AJ186" i="1"/>
  <c r="AK186" i="1"/>
  <c r="AD187" i="1"/>
  <c r="AE187" i="1"/>
  <c r="AF187" i="1"/>
  <c r="AG187" i="1"/>
  <c r="AH187" i="1"/>
  <c r="AI187" i="1"/>
  <c r="AJ187" i="1"/>
  <c r="AK187" i="1"/>
  <c r="AD188" i="1"/>
  <c r="AE188" i="1"/>
  <c r="AF188" i="1"/>
  <c r="AG188" i="1"/>
  <c r="AH188" i="1"/>
  <c r="AI188" i="1"/>
  <c r="AJ188" i="1"/>
  <c r="AK188" i="1"/>
  <c r="AD189" i="1"/>
  <c r="AE189" i="1"/>
  <c r="AF189" i="1"/>
  <c r="AG189" i="1"/>
  <c r="AH189" i="1"/>
  <c r="AI189" i="1"/>
  <c r="AJ189" i="1"/>
  <c r="AK189" i="1"/>
  <c r="AD190" i="1"/>
  <c r="AE190" i="1"/>
  <c r="AF190" i="1"/>
  <c r="AG190" i="1"/>
  <c r="AH190" i="1"/>
  <c r="AI190" i="1"/>
  <c r="AJ190" i="1"/>
  <c r="AK190" i="1"/>
  <c r="AD191" i="1"/>
  <c r="AE191" i="1"/>
  <c r="AF191" i="1"/>
  <c r="AG191" i="1"/>
  <c r="AH191" i="1"/>
  <c r="AI191" i="1"/>
  <c r="AJ191" i="1"/>
  <c r="AK191" i="1"/>
  <c r="AD192" i="1"/>
  <c r="AE192" i="1"/>
  <c r="AF192" i="1"/>
  <c r="AG192" i="1"/>
  <c r="AH192" i="1"/>
  <c r="AI192" i="1"/>
  <c r="AJ192" i="1"/>
  <c r="AK192" i="1"/>
  <c r="AD193" i="1"/>
  <c r="AE193" i="1"/>
  <c r="AF193" i="1"/>
  <c r="AG193" i="1"/>
  <c r="AH193" i="1"/>
  <c r="AI193" i="1"/>
  <c r="AJ193" i="1"/>
  <c r="AK193" i="1"/>
  <c r="AD194" i="1"/>
  <c r="AE194" i="1"/>
  <c r="AF194" i="1"/>
  <c r="AG194" i="1"/>
  <c r="AH194" i="1"/>
  <c r="AI194" i="1"/>
  <c r="AJ194" i="1"/>
  <c r="AK194" i="1"/>
  <c r="AD195" i="1"/>
  <c r="AE195" i="1"/>
  <c r="AF195" i="1"/>
  <c r="AG195" i="1"/>
  <c r="AH195" i="1"/>
  <c r="AI195" i="1"/>
  <c r="AJ195" i="1"/>
  <c r="AK195" i="1"/>
  <c r="AD196" i="1"/>
  <c r="AE196" i="1"/>
  <c r="AF196" i="1"/>
  <c r="AG196" i="1"/>
  <c r="AH196" i="1"/>
  <c r="AI196" i="1"/>
  <c r="AJ196" i="1"/>
  <c r="AK196" i="1"/>
  <c r="AD197" i="1"/>
  <c r="AE197" i="1"/>
  <c r="AF197" i="1"/>
  <c r="AG197" i="1"/>
  <c r="AH197" i="1"/>
  <c r="AI197" i="1"/>
  <c r="AJ197" i="1"/>
  <c r="AK197" i="1"/>
  <c r="AD198" i="1"/>
  <c r="AE198" i="1"/>
  <c r="AF198" i="1"/>
  <c r="AG198" i="1"/>
  <c r="AH198" i="1"/>
  <c r="AI198" i="1"/>
  <c r="AJ198" i="1"/>
  <c r="AK198" i="1"/>
  <c r="AD199" i="1"/>
  <c r="AE199" i="1"/>
  <c r="AF199" i="1"/>
  <c r="AG199" i="1"/>
  <c r="AH199" i="1"/>
  <c r="AI199" i="1"/>
  <c r="AJ199" i="1"/>
  <c r="AK199" i="1"/>
  <c r="AD200" i="1"/>
  <c r="AE200" i="1"/>
  <c r="AF200" i="1"/>
  <c r="AG200" i="1"/>
  <c r="AH200" i="1"/>
  <c r="AI200" i="1"/>
  <c r="AJ200" i="1"/>
  <c r="AK200" i="1"/>
  <c r="AD201" i="1"/>
  <c r="AE201" i="1"/>
  <c r="AF201" i="1"/>
  <c r="AG201" i="1"/>
  <c r="AH201" i="1"/>
  <c r="AI201" i="1"/>
  <c r="AJ201" i="1"/>
  <c r="AK201" i="1"/>
  <c r="AD202" i="1"/>
  <c r="AE202" i="1"/>
  <c r="AF202" i="1"/>
  <c r="AG202" i="1"/>
  <c r="AH202" i="1"/>
  <c r="AI202" i="1"/>
  <c r="AJ202" i="1"/>
  <c r="AK202" i="1"/>
  <c r="AD203" i="1"/>
  <c r="AE203" i="1"/>
  <c r="AF203" i="1"/>
  <c r="AG203" i="1"/>
  <c r="AH203" i="1"/>
  <c r="AI203" i="1"/>
  <c r="AJ203" i="1"/>
  <c r="AK203" i="1"/>
  <c r="AD204" i="1"/>
  <c r="AE204" i="1"/>
  <c r="AF204" i="1"/>
  <c r="AG204" i="1"/>
  <c r="AH204" i="1"/>
  <c r="AI204" i="1"/>
  <c r="AJ204" i="1"/>
  <c r="AK204" i="1"/>
  <c r="AD205" i="1"/>
  <c r="AE205" i="1"/>
  <c r="AF205" i="1"/>
  <c r="AG205" i="1"/>
  <c r="AH205" i="1"/>
  <c r="AI205" i="1"/>
  <c r="AJ205" i="1"/>
  <c r="AK205" i="1"/>
  <c r="AD206" i="1"/>
  <c r="AE206" i="1"/>
  <c r="AF206" i="1"/>
  <c r="AG206" i="1"/>
  <c r="AH206" i="1"/>
  <c r="AI206" i="1"/>
  <c r="AJ206" i="1"/>
  <c r="AK206" i="1"/>
  <c r="AD207" i="1"/>
  <c r="AE207" i="1"/>
  <c r="AF207" i="1"/>
  <c r="AG207" i="1"/>
  <c r="AH207" i="1"/>
  <c r="AI207" i="1"/>
  <c r="AJ207" i="1"/>
  <c r="AK207" i="1"/>
  <c r="AD208" i="1"/>
  <c r="AE208" i="1"/>
  <c r="AF208" i="1"/>
  <c r="AG208" i="1"/>
  <c r="AH208" i="1"/>
  <c r="AI208" i="1"/>
  <c r="AJ208" i="1"/>
  <c r="AK208" i="1"/>
  <c r="AD209" i="1"/>
  <c r="AE209" i="1"/>
  <c r="AF209" i="1"/>
  <c r="AG209" i="1"/>
  <c r="AH209" i="1"/>
  <c r="AI209" i="1"/>
  <c r="AJ209" i="1"/>
  <c r="AK209" i="1"/>
  <c r="AD210" i="1"/>
  <c r="AE210" i="1"/>
  <c r="AF210" i="1"/>
  <c r="AG210" i="1"/>
  <c r="AH210" i="1"/>
  <c r="AI210" i="1"/>
  <c r="AJ210" i="1"/>
  <c r="AK210" i="1"/>
  <c r="AD211" i="1"/>
  <c r="AE211" i="1"/>
  <c r="AF211" i="1"/>
  <c r="AG211" i="1"/>
  <c r="AH211" i="1"/>
  <c r="AI211" i="1"/>
  <c r="AJ211" i="1"/>
  <c r="AK211" i="1"/>
  <c r="AD212" i="1"/>
  <c r="AE212" i="1"/>
  <c r="AF212" i="1"/>
  <c r="AG212" i="1"/>
  <c r="AH212" i="1"/>
  <c r="AI212" i="1"/>
  <c r="AJ212" i="1"/>
  <c r="AK212" i="1"/>
  <c r="AD213" i="1"/>
  <c r="AE213" i="1"/>
  <c r="AF213" i="1"/>
  <c r="AG213" i="1"/>
  <c r="AH213" i="1"/>
  <c r="AI213" i="1"/>
  <c r="AJ213" i="1"/>
  <c r="AK213" i="1"/>
  <c r="AD214" i="1"/>
  <c r="AE214" i="1"/>
  <c r="AF214" i="1"/>
  <c r="AG214" i="1"/>
  <c r="AH214" i="1"/>
  <c r="AI214" i="1"/>
  <c r="AJ214" i="1"/>
  <c r="AK214" i="1"/>
  <c r="AD215" i="1"/>
  <c r="AE215" i="1"/>
  <c r="AF215" i="1"/>
  <c r="AG215" i="1"/>
  <c r="AH215" i="1"/>
  <c r="AI215" i="1"/>
  <c r="AJ215" i="1"/>
  <c r="AK215" i="1"/>
  <c r="AD216" i="1"/>
  <c r="AE216" i="1"/>
  <c r="AF216" i="1"/>
  <c r="AG216" i="1"/>
  <c r="AH216" i="1"/>
  <c r="AI216" i="1"/>
  <c r="AJ216" i="1"/>
  <c r="AK216" i="1"/>
  <c r="AD217" i="1"/>
  <c r="AE217" i="1"/>
  <c r="AF217" i="1"/>
  <c r="AG217" i="1"/>
  <c r="AH217" i="1"/>
  <c r="AI217" i="1"/>
  <c r="AJ217" i="1"/>
  <c r="AK217" i="1"/>
  <c r="AD218" i="1"/>
  <c r="AE218" i="1"/>
  <c r="AF218" i="1"/>
  <c r="AG218" i="1"/>
  <c r="AH218" i="1"/>
  <c r="AI218" i="1"/>
  <c r="AJ218" i="1"/>
  <c r="AK218" i="1"/>
  <c r="AD219" i="1"/>
  <c r="AE219" i="1"/>
  <c r="AF219" i="1"/>
  <c r="AG219" i="1"/>
  <c r="AH219" i="1"/>
  <c r="AI219" i="1"/>
  <c r="AJ219" i="1"/>
  <c r="AK219" i="1"/>
  <c r="AD220" i="1"/>
  <c r="AE220" i="1"/>
  <c r="AF220" i="1"/>
  <c r="AG220" i="1"/>
  <c r="AH220" i="1"/>
  <c r="AI220" i="1"/>
  <c r="AJ220" i="1"/>
  <c r="AK220" i="1"/>
  <c r="AD221" i="1"/>
  <c r="AE221" i="1"/>
  <c r="AF221" i="1"/>
  <c r="AG221" i="1"/>
  <c r="AH221" i="1"/>
  <c r="AI221" i="1"/>
  <c r="AJ221" i="1"/>
  <c r="AK221" i="1"/>
  <c r="AD222" i="1"/>
  <c r="AE222" i="1"/>
  <c r="AF222" i="1"/>
  <c r="AG222" i="1"/>
  <c r="AH222" i="1"/>
  <c r="AI222" i="1"/>
  <c r="AJ222" i="1"/>
  <c r="AK222" i="1"/>
  <c r="AD223" i="1"/>
  <c r="AE223" i="1"/>
  <c r="AF223" i="1"/>
  <c r="AG223" i="1"/>
  <c r="AH223" i="1"/>
  <c r="AI223" i="1"/>
  <c r="AJ223" i="1"/>
  <c r="AK223" i="1"/>
  <c r="AD224" i="1"/>
  <c r="AE224" i="1"/>
  <c r="AF224" i="1"/>
  <c r="AG224" i="1"/>
  <c r="AH224" i="1"/>
  <c r="AI224" i="1"/>
  <c r="AJ224" i="1"/>
  <c r="AK224" i="1"/>
  <c r="AD225" i="1"/>
  <c r="AE225" i="1"/>
  <c r="AF225" i="1"/>
  <c r="AG225" i="1"/>
  <c r="AH225" i="1"/>
  <c r="AI225" i="1"/>
  <c r="AJ225" i="1"/>
  <c r="AK225" i="1"/>
  <c r="AD226" i="1"/>
  <c r="AE226" i="1"/>
  <c r="AF226" i="1"/>
  <c r="AG226" i="1"/>
  <c r="AH226" i="1"/>
  <c r="AI226" i="1"/>
  <c r="AJ226" i="1"/>
  <c r="AK226" i="1"/>
  <c r="AD227" i="1"/>
  <c r="AE227" i="1"/>
  <c r="AF227" i="1"/>
  <c r="AG227" i="1"/>
  <c r="AH227" i="1"/>
  <c r="AI227" i="1"/>
  <c r="AJ227" i="1"/>
  <c r="AK227" i="1"/>
  <c r="AD228" i="1"/>
  <c r="AE228" i="1"/>
  <c r="AF228" i="1"/>
  <c r="AG228" i="1"/>
  <c r="AH228" i="1"/>
  <c r="AI228" i="1"/>
  <c r="AJ228" i="1"/>
  <c r="AK228" i="1"/>
  <c r="AD229" i="1"/>
  <c r="AE229" i="1"/>
  <c r="AF229" i="1"/>
  <c r="AG229" i="1"/>
  <c r="AH229" i="1"/>
  <c r="AI229" i="1"/>
  <c r="AJ229" i="1"/>
  <c r="AK229" i="1"/>
  <c r="AD230" i="1"/>
  <c r="AE230" i="1"/>
  <c r="AF230" i="1"/>
  <c r="AG230" i="1"/>
  <c r="AH230" i="1"/>
  <c r="AI230" i="1"/>
  <c r="AJ230" i="1"/>
  <c r="AK230" i="1"/>
  <c r="AD231" i="1"/>
  <c r="AE231" i="1"/>
  <c r="AF231" i="1"/>
  <c r="AG231" i="1"/>
  <c r="AH231" i="1"/>
  <c r="AI231" i="1"/>
  <c r="AJ231" i="1"/>
  <c r="AK231" i="1"/>
  <c r="AD232" i="1"/>
  <c r="AE232" i="1"/>
  <c r="AF232" i="1"/>
  <c r="AG232" i="1"/>
  <c r="AH232" i="1"/>
  <c r="AI232" i="1"/>
  <c r="AJ232" i="1"/>
  <c r="AK232" i="1"/>
  <c r="AD233" i="1"/>
  <c r="AE233" i="1"/>
  <c r="AF233" i="1"/>
  <c r="AG233" i="1"/>
  <c r="AH233" i="1"/>
  <c r="AI233" i="1"/>
  <c r="AJ233" i="1"/>
  <c r="AK233" i="1"/>
  <c r="AD234" i="1"/>
  <c r="AE234" i="1"/>
  <c r="AF234" i="1"/>
  <c r="AG234" i="1"/>
  <c r="AH234" i="1"/>
  <c r="AI234" i="1"/>
  <c r="AJ234" i="1"/>
  <c r="AK234" i="1"/>
  <c r="AD235" i="1"/>
  <c r="AE235" i="1"/>
  <c r="AF235" i="1"/>
  <c r="AG235" i="1"/>
  <c r="AH235" i="1"/>
  <c r="AI235" i="1"/>
  <c r="AJ235" i="1"/>
  <c r="AK235" i="1"/>
  <c r="AD236" i="1"/>
  <c r="AE236" i="1"/>
  <c r="AF236" i="1"/>
  <c r="AG236" i="1"/>
  <c r="AH236" i="1"/>
  <c r="AI236" i="1"/>
  <c r="AJ236" i="1"/>
  <c r="AK236" i="1"/>
  <c r="AD237" i="1"/>
  <c r="AE237" i="1"/>
  <c r="AF237" i="1"/>
  <c r="AG237" i="1"/>
  <c r="AH237" i="1"/>
  <c r="AI237" i="1"/>
  <c r="AJ237" i="1"/>
  <c r="AK237" i="1"/>
  <c r="AD238" i="1"/>
  <c r="AE238" i="1"/>
  <c r="AF238" i="1"/>
  <c r="AG238" i="1"/>
  <c r="AH238" i="1"/>
  <c r="AI238" i="1"/>
  <c r="AJ238" i="1"/>
  <c r="AK238" i="1"/>
  <c r="AD239" i="1"/>
  <c r="AE239" i="1"/>
  <c r="AF239" i="1"/>
  <c r="AG239" i="1"/>
  <c r="AH239" i="1"/>
  <c r="AI239" i="1"/>
  <c r="AJ239" i="1"/>
  <c r="AK239" i="1"/>
  <c r="AD240" i="1"/>
  <c r="AE240" i="1"/>
  <c r="AF240" i="1"/>
  <c r="AG240" i="1"/>
  <c r="AH240" i="1"/>
  <c r="AI240" i="1"/>
  <c r="AJ240" i="1"/>
  <c r="AK240" i="1"/>
  <c r="AD241" i="1"/>
  <c r="AE241" i="1"/>
  <c r="AF241" i="1"/>
  <c r="AG241" i="1"/>
  <c r="AH241" i="1"/>
  <c r="AI241" i="1"/>
  <c r="AJ241" i="1"/>
  <c r="AK241" i="1"/>
  <c r="AD242" i="1"/>
  <c r="AE242" i="1"/>
  <c r="AF242" i="1"/>
  <c r="AG242" i="1"/>
  <c r="AH242" i="1"/>
  <c r="AI242" i="1"/>
  <c r="AJ242" i="1"/>
  <c r="AK242" i="1"/>
  <c r="AD243" i="1"/>
  <c r="AE243" i="1"/>
  <c r="AF243" i="1"/>
  <c r="AG243" i="1"/>
  <c r="AH243" i="1"/>
  <c r="AI243" i="1"/>
  <c r="AJ243" i="1"/>
  <c r="AK243" i="1"/>
  <c r="AD244" i="1"/>
  <c r="AE244" i="1"/>
  <c r="AF244" i="1"/>
  <c r="AG244" i="1"/>
  <c r="AH244" i="1"/>
  <c r="AI244" i="1"/>
  <c r="AJ244" i="1"/>
  <c r="AK244" i="1"/>
  <c r="AD245" i="1"/>
  <c r="AE245" i="1"/>
  <c r="AF245" i="1"/>
  <c r="AG245" i="1"/>
  <c r="AH245" i="1"/>
  <c r="AI245" i="1"/>
  <c r="AJ245" i="1"/>
  <c r="AK245" i="1"/>
  <c r="AD246" i="1"/>
  <c r="AE246" i="1"/>
  <c r="AF246" i="1"/>
  <c r="AG246" i="1"/>
  <c r="AH246" i="1"/>
  <c r="AI246" i="1"/>
  <c r="AJ246" i="1"/>
  <c r="AK246" i="1"/>
  <c r="AD247" i="1"/>
  <c r="AE247" i="1"/>
  <c r="AF247" i="1"/>
  <c r="AG247" i="1"/>
  <c r="AH247" i="1"/>
  <c r="AI247" i="1"/>
  <c r="AJ247" i="1"/>
  <c r="AK247" i="1"/>
  <c r="AD248" i="1"/>
  <c r="AE248" i="1"/>
  <c r="AF248" i="1"/>
  <c r="AG248" i="1"/>
  <c r="AH248" i="1"/>
  <c r="AI248" i="1"/>
  <c r="AJ248" i="1"/>
  <c r="AK248" i="1"/>
  <c r="AD249" i="1"/>
  <c r="AE249" i="1"/>
  <c r="AF249" i="1"/>
  <c r="AG249" i="1"/>
  <c r="AH249" i="1"/>
  <c r="AI249" i="1"/>
  <c r="AJ249" i="1"/>
  <c r="AK249" i="1"/>
  <c r="AD250" i="1"/>
  <c r="AE250" i="1"/>
  <c r="AF250" i="1"/>
  <c r="AG250" i="1"/>
  <c r="AH250" i="1"/>
  <c r="AI250" i="1"/>
  <c r="AJ250" i="1"/>
  <c r="AK250" i="1"/>
  <c r="AD251" i="1"/>
  <c r="AE251" i="1"/>
  <c r="AF251" i="1"/>
  <c r="AG251" i="1"/>
  <c r="AH251" i="1"/>
  <c r="AI251" i="1"/>
  <c r="AJ251" i="1"/>
  <c r="AK251" i="1"/>
  <c r="AD252" i="1"/>
  <c r="AE252" i="1"/>
  <c r="AF252" i="1"/>
  <c r="AG252" i="1"/>
  <c r="AH252" i="1"/>
  <c r="AI252" i="1"/>
  <c r="AJ252" i="1"/>
  <c r="AK252" i="1"/>
  <c r="AD253" i="1"/>
  <c r="AE253" i="1"/>
  <c r="AF253" i="1"/>
  <c r="AG253" i="1"/>
  <c r="AH253" i="1"/>
  <c r="AI253" i="1"/>
  <c r="AJ253" i="1"/>
  <c r="AK253" i="1"/>
  <c r="AD254" i="1"/>
  <c r="AE254" i="1"/>
  <c r="AF254" i="1"/>
  <c r="AG254" i="1"/>
  <c r="AH254" i="1"/>
  <c r="AI254" i="1"/>
  <c r="AJ254" i="1"/>
  <c r="AK254" i="1"/>
  <c r="AD255" i="1"/>
  <c r="AE255" i="1"/>
  <c r="AF255" i="1"/>
  <c r="AG255" i="1"/>
  <c r="AH255" i="1"/>
  <c r="AI255" i="1"/>
  <c r="AJ255" i="1"/>
  <c r="AK255" i="1"/>
  <c r="AD256" i="1"/>
  <c r="AE256" i="1"/>
  <c r="AF256" i="1"/>
  <c r="AG256" i="1"/>
  <c r="AH256" i="1"/>
  <c r="AI256" i="1"/>
  <c r="AJ256" i="1"/>
  <c r="AK256" i="1"/>
  <c r="AD257" i="1"/>
  <c r="AE257" i="1"/>
  <c r="AF257" i="1"/>
  <c r="AG257" i="1"/>
  <c r="AH257" i="1"/>
  <c r="AI257" i="1"/>
  <c r="AJ257" i="1"/>
  <c r="AK257" i="1"/>
  <c r="AK2" i="1"/>
  <c r="AJ2" i="1"/>
  <c r="AI2" i="1"/>
  <c r="AH2" i="1"/>
  <c r="AG2" i="1"/>
  <c r="AF2" i="1"/>
  <c r="AE2" i="1"/>
  <c r="AD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C4" i="1"/>
  <c r="AB2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" i="1"/>
  <c r="AA10" i="1"/>
  <c r="AA13" i="1"/>
  <c r="AA14" i="1"/>
  <c r="AA22" i="1"/>
  <c r="AA25" i="1"/>
  <c r="AA26" i="1"/>
  <c r="AA34" i="1"/>
  <c r="AA37" i="1"/>
  <c r="AA38" i="1"/>
  <c r="AA46" i="1"/>
  <c r="AA49" i="1"/>
  <c r="AA50" i="1"/>
  <c r="AA58" i="1"/>
  <c r="AA60" i="1"/>
  <c r="AA61" i="1"/>
  <c r="AA62" i="1"/>
  <c r="AA70" i="1"/>
  <c r="AA72" i="1"/>
  <c r="AA73" i="1"/>
  <c r="AA74" i="1"/>
  <c r="AA81" i="1"/>
  <c r="AA82" i="1"/>
  <c r="AA84" i="1"/>
  <c r="AA85" i="1"/>
  <c r="AA86" i="1"/>
  <c r="AA93" i="1"/>
  <c r="AA94" i="1"/>
  <c r="AA96" i="1"/>
  <c r="AA97" i="1"/>
  <c r="AA98" i="1"/>
  <c r="AA105" i="1"/>
  <c r="AA106" i="1"/>
  <c r="AA108" i="1"/>
  <c r="AA109" i="1"/>
  <c r="AA110" i="1"/>
  <c r="AA117" i="1"/>
  <c r="AA118" i="1"/>
  <c r="AA120" i="1"/>
  <c r="AA121" i="1"/>
  <c r="AA122" i="1"/>
  <c r="AA129" i="1"/>
  <c r="AA132" i="1"/>
  <c r="AA133" i="1"/>
  <c r="AA134" i="1"/>
  <c r="AA141" i="1"/>
  <c r="AA144" i="1"/>
  <c r="AA145" i="1"/>
  <c r="AA146" i="1"/>
  <c r="AA152" i="1"/>
  <c r="AA153" i="1"/>
  <c r="AA156" i="1"/>
  <c r="AA157" i="1"/>
  <c r="AA158" i="1"/>
  <c r="AA164" i="1"/>
  <c r="AA165" i="1"/>
  <c r="AA168" i="1"/>
  <c r="AA169" i="1"/>
  <c r="AA170" i="1"/>
  <c r="AA176" i="1"/>
  <c r="AA179" i="1"/>
  <c r="AA180" i="1"/>
  <c r="AA181" i="1"/>
  <c r="AA182" i="1"/>
  <c r="AA187" i="1"/>
  <c r="AA188" i="1"/>
  <c r="AA191" i="1"/>
  <c r="AA192" i="1"/>
  <c r="AA193" i="1"/>
  <c r="AA194" i="1"/>
  <c r="AA199" i="1"/>
  <c r="AA200" i="1"/>
  <c r="AA203" i="1"/>
  <c r="AA204" i="1"/>
  <c r="AA205" i="1"/>
  <c r="AA206" i="1"/>
  <c r="AA211" i="1"/>
  <c r="AA212" i="1"/>
  <c r="AA215" i="1"/>
  <c r="AA216" i="1"/>
  <c r="AA217" i="1"/>
  <c r="AA218" i="1"/>
  <c r="AA223" i="1"/>
  <c r="AA224" i="1"/>
  <c r="AA227" i="1"/>
  <c r="AA228" i="1"/>
  <c r="AA229" i="1"/>
  <c r="AA230" i="1"/>
  <c r="AA235" i="1"/>
  <c r="AA239" i="1"/>
  <c r="AA240" i="1"/>
  <c r="AA241" i="1"/>
  <c r="AA247" i="1"/>
  <c r="AA251" i="1"/>
  <c r="AA252" i="1"/>
  <c r="AA253" i="1"/>
  <c r="X257" i="1"/>
  <c r="X256" i="1"/>
  <c r="X255" i="1"/>
  <c r="X254" i="1"/>
  <c r="AA254" i="1" s="1"/>
  <c r="X253" i="1"/>
  <c r="X252" i="1"/>
  <c r="X251" i="1"/>
  <c r="X250" i="1"/>
  <c r="X249" i="1"/>
  <c r="X248" i="1"/>
  <c r="X247" i="1"/>
  <c r="X246" i="1"/>
  <c r="X245" i="1"/>
  <c r="X244" i="1"/>
  <c r="X243" i="1"/>
  <c r="X242" i="1"/>
  <c r="AA242" i="1" s="1"/>
  <c r="X241" i="1"/>
  <c r="X240" i="1"/>
  <c r="X239" i="1"/>
  <c r="X238" i="1"/>
  <c r="AA238" i="1" s="1"/>
  <c r="X237" i="1"/>
  <c r="X236" i="1"/>
  <c r="X235" i="1"/>
  <c r="X234" i="1"/>
  <c r="X233" i="1"/>
  <c r="X232" i="1"/>
  <c r="X231" i="1"/>
  <c r="AA231" i="1" s="1"/>
  <c r="X230" i="1"/>
  <c r="X229" i="1"/>
  <c r="X228" i="1"/>
  <c r="X227" i="1"/>
  <c r="X226" i="1"/>
  <c r="AA226" i="1" s="1"/>
  <c r="X225" i="1"/>
  <c r="X224" i="1"/>
  <c r="X223" i="1"/>
  <c r="X222" i="1"/>
  <c r="X221" i="1"/>
  <c r="X220" i="1"/>
  <c r="X219" i="1"/>
  <c r="X218" i="1"/>
  <c r="X217" i="1"/>
  <c r="X216" i="1"/>
  <c r="X215" i="1"/>
  <c r="X214" i="1"/>
  <c r="AA214" i="1" s="1"/>
  <c r="X213" i="1"/>
  <c r="X212" i="1"/>
  <c r="X211" i="1"/>
  <c r="X210" i="1"/>
  <c r="AA210" i="1" s="1"/>
  <c r="X209" i="1"/>
  <c r="X208" i="1"/>
  <c r="X207" i="1"/>
  <c r="AA207" i="1" s="1"/>
  <c r="X206" i="1"/>
  <c r="X205" i="1"/>
  <c r="X204" i="1"/>
  <c r="X203" i="1"/>
  <c r="X202" i="1"/>
  <c r="AA202" i="1" s="1"/>
  <c r="X201" i="1"/>
  <c r="X200" i="1"/>
  <c r="X199" i="1"/>
  <c r="X198" i="1"/>
  <c r="AA198" i="1" s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AA178" i="1" s="1"/>
  <c r="X177" i="1"/>
  <c r="X176" i="1"/>
  <c r="X175" i="1"/>
  <c r="AA175" i="1" s="1"/>
  <c r="X174" i="1"/>
  <c r="X173" i="1"/>
  <c r="X172" i="1"/>
  <c r="X171" i="1"/>
  <c r="X170" i="1"/>
  <c r="X169" i="1"/>
  <c r="X168" i="1"/>
  <c r="X167" i="1"/>
  <c r="X166" i="1"/>
  <c r="AA166" i="1" s="1"/>
  <c r="X165" i="1"/>
  <c r="X164" i="1"/>
  <c r="X163" i="1"/>
  <c r="X162" i="1"/>
  <c r="AA162" i="1" s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AA142" i="1" s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AA127" i="1" s="1"/>
  <c r="X126" i="1"/>
  <c r="X125" i="1"/>
  <c r="X124" i="1"/>
  <c r="X123" i="1"/>
  <c r="AA123" i="1" s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AA104" i="1" s="1"/>
  <c r="X103" i="1"/>
  <c r="X102" i="1"/>
  <c r="X101" i="1"/>
  <c r="X100" i="1"/>
  <c r="AA100" i="1" s="1"/>
  <c r="X99" i="1"/>
  <c r="X98" i="1"/>
  <c r="X97" i="1"/>
  <c r="X96" i="1"/>
  <c r="X95" i="1"/>
  <c r="X94" i="1"/>
  <c r="X93" i="1"/>
  <c r="X92" i="1"/>
  <c r="AA92" i="1" s="1"/>
  <c r="X91" i="1"/>
  <c r="X90" i="1"/>
  <c r="X89" i="1"/>
  <c r="X88" i="1"/>
  <c r="AA88" i="1" s="1"/>
  <c r="X87" i="1"/>
  <c r="X86" i="1"/>
  <c r="X85" i="1"/>
  <c r="X84" i="1"/>
  <c r="X83" i="1"/>
  <c r="X82" i="1"/>
  <c r="X81" i="1"/>
  <c r="X80" i="1"/>
  <c r="X79" i="1"/>
  <c r="AA79" i="1" s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AA57" i="1" s="1"/>
  <c r="X56" i="1"/>
  <c r="X55" i="1"/>
  <c r="X54" i="1"/>
  <c r="X53" i="1"/>
  <c r="X52" i="1"/>
  <c r="X51" i="1"/>
  <c r="X50" i="1"/>
  <c r="X49" i="1"/>
  <c r="X48" i="1"/>
  <c r="X47" i="1"/>
  <c r="AA47" i="1" s="1"/>
  <c r="X46" i="1"/>
  <c r="X45" i="1"/>
  <c r="X44" i="1"/>
  <c r="X43" i="1"/>
  <c r="X42" i="1"/>
  <c r="X41" i="1"/>
  <c r="X40" i="1"/>
  <c r="AA40" i="1" s="1"/>
  <c r="X39" i="1"/>
  <c r="X38" i="1"/>
  <c r="X37" i="1"/>
  <c r="X36" i="1"/>
  <c r="X35" i="1"/>
  <c r="AA35" i="1" s="1"/>
  <c r="X34" i="1"/>
  <c r="X33" i="1"/>
  <c r="X32" i="1"/>
  <c r="X31" i="1"/>
  <c r="X30" i="1"/>
  <c r="AA30" i="1" s="1"/>
  <c r="X29" i="1"/>
  <c r="X28" i="1"/>
  <c r="X27" i="1"/>
  <c r="X26" i="1"/>
  <c r="X25" i="1"/>
  <c r="X24" i="1"/>
  <c r="X23" i="1"/>
  <c r="X22" i="1"/>
  <c r="X21" i="1"/>
  <c r="X20" i="1"/>
  <c r="X19" i="1"/>
  <c r="X18" i="1"/>
  <c r="AA18" i="1" s="1"/>
  <c r="X17" i="1"/>
  <c r="X16" i="1"/>
  <c r="X15" i="1"/>
  <c r="X14" i="1"/>
  <c r="X13" i="1"/>
  <c r="X12" i="1"/>
  <c r="X11" i="1"/>
  <c r="X10" i="1"/>
  <c r="X9" i="1"/>
  <c r="X8" i="1"/>
  <c r="X7" i="1"/>
  <c r="X6" i="1"/>
  <c r="AA6" i="1" s="1"/>
  <c r="X5" i="1"/>
  <c r="X4" i="1"/>
  <c r="X3" i="1"/>
  <c r="X2" i="1"/>
  <c r="AA107" i="1" l="1"/>
  <c r="AA71" i="1"/>
  <c r="AA250" i="1"/>
  <c r="AA154" i="1"/>
  <c r="AA130" i="1"/>
  <c r="AA249" i="1"/>
  <c r="AA237" i="1"/>
  <c r="AA225" i="1"/>
  <c r="AA213" i="1"/>
  <c r="AA201" i="1"/>
  <c r="AA189" i="1"/>
  <c r="AA177" i="1"/>
  <c r="AA69" i="1"/>
  <c r="AA45" i="1"/>
  <c r="AA33" i="1"/>
  <c r="AA21" i="1"/>
  <c r="AA9" i="1"/>
  <c r="AA48" i="1"/>
  <c r="AA143" i="1"/>
  <c r="AA83" i="1"/>
  <c r="AA248" i="1"/>
  <c r="AA236" i="1"/>
  <c r="AA140" i="1"/>
  <c r="AA128" i="1"/>
  <c r="AA116" i="1"/>
  <c r="AA80" i="1"/>
  <c r="AA68" i="1"/>
  <c r="AA56" i="1"/>
  <c r="AA44" i="1"/>
  <c r="AA32" i="1"/>
  <c r="AA20" i="1"/>
  <c r="AA8" i="1"/>
  <c r="AA119" i="1"/>
  <c r="AA59" i="1"/>
  <c r="AA190" i="1"/>
  <c r="AA163" i="1"/>
  <c r="AA151" i="1"/>
  <c r="AA139" i="1"/>
  <c r="AA115" i="1"/>
  <c r="AA103" i="1"/>
  <c r="AA91" i="1"/>
  <c r="AA67" i="1"/>
  <c r="AA55" i="1"/>
  <c r="AA43" i="1"/>
  <c r="AA31" i="1"/>
  <c r="AA19" i="1"/>
  <c r="AA7" i="1"/>
  <c r="AA2" i="1"/>
  <c r="AA246" i="1"/>
  <c r="AA234" i="1"/>
  <c r="AA222" i="1"/>
  <c r="AA186" i="1"/>
  <c r="AA174" i="1"/>
  <c r="AA150" i="1"/>
  <c r="AA138" i="1"/>
  <c r="AA126" i="1"/>
  <c r="AA114" i="1"/>
  <c r="AA102" i="1"/>
  <c r="AA90" i="1"/>
  <c r="AA78" i="1"/>
  <c r="AA66" i="1"/>
  <c r="AA54" i="1"/>
  <c r="AA42" i="1"/>
  <c r="AA12" i="1"/>
  <c r="AA155" i="1"/>
  <c r="AA11" i="1"/>
  <c r="AA257" i="1"/>
  <c r="AA245" i="1"/>
  <c r="AA233" i="1"/>
  <c r="AA221" i="1"/>
  <c r="AA209" i="1"/>
  <c r="AA197" i="1"/>
  <c r="AA185" i="1"/>
  <c r="AA173" i="1"/>
  <c r="AA161" i="1"/>
  <c r="AA149" i="1"/>
  <c r="AA137" i="1"/>
  <c r="AA125" i="1"/>
  <c r="AA113" i="1"/>
  <c r="AA101" i="1"/>
  <c r="AA89" i="1"/>
  <c r="AA77" i="1"/>
  <c r="AA65" i="1"/>
  <c r="AA53" i="1"/>
  <c r="AA41" i="1"/>
  <c r="AA29" i="1"/>
  <c r="AA17" i="1"/>
  <c r="AA5" i="1"/>
  <c r="AA36" i="1"/>
  <c r="AA167" i="1"/>
  <c r="AA131" i="1"/>
  <c r="AA95" i="1"/>
  <c r="AA23" i="1"/>
  <c r="AA256" i="1"/>
  <c r="AA244" i="1"/>
  <c r="AA232" i="1"/>
  <c r="AA220" i="1"/>
  <c r="AA208" i="1"/>
  <c r="AA196" i="1"/>
  <c r="AA184" i="1"/>
  <c r="AA172" i="1"/>
  <c r="AA160" i="1"/>
  <c r="AA148" i="1"/>
  <c r="AA136" i="1"/>
  <c r="AA124" i="1"/>
  <c r="AA112" i="1"/>
  <c r="AA76" i="1"/>
  <c r="AA64" i="1"/>
  <c r="AA52" i="1"/>
  <c r="AA28" i="1"/>
  <c r="AA16" i="1"/>
  <c r="AA4" i="1"/>
  <c r="AA24" i="1"/>
  <c r="AA255" i="1"/>
  <c r="AA243" i="1"/>
  <c r="AA219" i="1"/>
  <c r="AA195" i="1"/>
  <c r="AA183" i="1"/>
  <c r="AA171" i="1"/>
  <c r="AA159" i="1"/>
  <c r="AA147" i="1"/>
  <c r="AA135" i="1"/>
  <c r="AA111" i="1"/>
  <c r="AA99" i="1"/>
  <c r="AA87" i="1"/>
  <c r="AA75" i="1"/>
  <c r="AA63" i="1"/>
  <c r="AA51" i="1"/>
  <c r="AA39" i="1"/>
  <c r="AA27" i="1"/>
  <c r="AA15" i="1"/>
  <c r="AA3" i="1"/>
</calcChain>
</file>

<file path=xl/sharedStrings.xml><?xml version="1.0" encoding="utf-8"?>
<sst xmlns="http://schemas.openxmlformats.org/spreadsheetml/2006/main" count="2066" uniqueCount="107">
  <si>
    <t>newcatc</t>
  </si>
  <si>
    <t>newcat</t>
  </si>
  <si>
    <t>velocity</t>
  </si>
  <si>
    <t>weightpercentw</t>
  </si>
  <si>
    <t>diametermm</t>
  </si>
  <si>
    <t>thicknessmm</t>
  </si>
  <si>
    <t>heightin</t>
  </si>
  <si>
    <t>craterdiameterfromouteredgesmm</t>
  </si>
  <si>
    <t>whenbreakupstartsframe</t>
  </si>
  <si>
    <t>breakuplocation</t>
  </si>
  <si>
    <t>inflectionpoint</t>
  </si>
  <si>
    <t>retraction</t>
  </si>
  <si>
    <t>category</t>
  </si>
  <si>
    <t>comments</t>
  </si>
  <si>
    <t>craterdiameterfromouteredgesmmno</t>
  </si>
  <si>
    <t>rownum</t>
  </si>
  <si>
    <t>blocknum</t>
  </si>
  <si>
    <t>pcat1</t>
  </si>
  <si>
    <t>pcat2</t>
  </si>
  <si>
    <t>pcat3</t>
  </si>
  <si>
    <t>pcat4</t>
  </si>
  <si>
    <t>pcat5</t>
  </si>
  <si>
    <t>pcatmax</t>
  </si>
  <si>
    <t>rho</t>
  </si>
  <si>
    <t>nu</t>
  </si>
  <si>
    <t>pi1</t>
  </si>
  <si>
    <t>pi2</t>
  </si>
  <si>
    <t>pi3</t>
  </si>
  <si>
    <t>pi4</t>
  </si>
  <si>
    <t>pi5</t>
  </si>
  <si>
    <t>pi6</t>
  </si>
  <si>
    <t>_clus_2</t>
  </si>
  <si>
    <t>splash</t>
  </si>
  <si>
    <t>predsplash</t>
  </si>
  <si>
    <t>issplash</t>
  </si>
  <si>
    <t>newcat1</t>
  </si>
  <si>
    <t>aaa1</t>
  </si>
  <si>
    <t>aaa2</t>
  </si>
  <si>
    <t>aaa3</t>
  </si>
  <si>
    <t>aaa4</t>
  </si>
  <si>
    <t>aaa5</t>
  </si>
  <si>
    <t>Splash</t>
  </si>
  <si>
    <t>B</t>
  </si>
  <si>
    <t>N</t>
  </si>
  <si>
    <t>BUP</t>
  </si>
  <si>
    <t>T</t>
  </si>
  <si>
    <t>SD</t>
  </si>
  <si>
    <t>Sheet</t>
  </si>
  <si>
    <t>Broken Sheet</t>
  </si>
  <si>
    <t>Stick</t>
  </si>
  <si>
    <t>Sheet Stick</t>
  </si>
  <si>
    <t>Broken or Intact Sheet</t>
  </si>
  <si>
    <t>Cool Sheet Expansion</t>
  </si>
  <si>
    <t>Y</t>
  </si>
  <si>
    <t>M</t>
  </si>
  <si>
    <t>Lop-sided droplet</t>
  </si>
  <si>
    <t>Silo</t>
  </si>
  <si>
    <t>Wide</t>
  </si>
  <si>
    <t>BAD - Half of Droplet Off Surface</t>
  </si>
  <si>
    <t>DIS</t>
  </si>
  <si>
    <t>Intact Sheet</t>
  </si>
  <si>
    <t>Castle</t>
  </si>
  <si>
    <t>Droplet on edge, Bad test</t>
  </si>
  <si>
    <t>Ring</t>
  </si>
  <si>
    <t>Droplet on Edge</t>
  </si>
  <si>
    <t>Horrible test</t>
  </si>
  <si>
    <t>Horrible Test, Droplet on Edge</t>
  </si>
  <si>
    <t>Stuck</t>
  </si>
  <si>
    <t>Crater</t>
  </si>
  <si>
    <t>Fill back</t>
  </si>
  <si>
    <t>Sheet retraction</t>
  </si>
  <si>
    <t>Fall</t>
  </si>
  <si>
    <t>Sheet Falls on center</t>
  </si>
  <si>
    <t>Higher Stick</t>
  </si>
  <si>
    <t>Droplet on edge</t>
  </si>
  <si>
    <t>Small Inflection?</t>
  </si>
  <si>
    <t>Tiny retraction</t>
  </si>
  <si>
    <t>Flat</t>
  </si>
  <si>
    <t>Changed calibration</t>
  </si>
  <si>
    <t>Sheet Retraction</t>
  </si>
  <si>
    <t>Sideways Droplet</t>
  </si>
  <si>
    <t>Prob</t>
  </si>
  <si>
    <t>Rising Silo, Hit edge</t>
  </si>
  <si>
    <t>Hit Edge</t>
  </si>
  <si>
    <t>Spreading Outwards</t>
  </si>
  <si>
    <t>Transition</t>
  </si>
  <si>
    <t>Fill Back</t>
  </si>
  <si>
    <t>Lump</t>
  </si>
  <si>
    <t>Boing</t>
  </si>
  <si>
    <t>Bad Test</t>
  </si>
  <si>
    <t>Bad Drop</t>
  </si>
  <si>
    <t>BAD Droplet</t>
  </si>
  <si>
    <t>Concavity Change</t>
  </si>
  <si>
    <t>Bad Droplet</t>
  </si>
  <si>
    <t>Not Smooth Impact Surface</t>
  </si>
  <si>
    <t>Concavity Change, Sheet held, Big</t>
  </si>
  <si>
    <t>OUT</t>
  </si>
  <si>
    <t>Sheet Changes Concavity</t>
  </si>
  <si>
    <t>Fall Over</t>
  </si>
  <si>
    <t>Vertical End</t>
  </si>
  <si>
    <t>Great boing</t>
  </si>
  <si>
    <t>sigma_y</t>
  </si>
  <si>
    <t>sigma_i</t>
  </si>
  <si>
    <t>sigma_f</t>
  </si>
  <si>
    <t>sigma_v</t>
  </si>
  <si>
    <t>pi7</t>
  </si>
  <si>
    <t>pi8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</si>
</sst>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"/>
    <numFmt numFmtId="165" formatCode="#,##0.000000000000000000"/>
    <numFmt numFmtId="166" formatCode="#,##0.0000000000000000000000"/>
    <numFmt numFmtId="167" formatCode="#,##0.000000000000000000000000000000"/>
    <numFmt numFmtId="168" formatCode="#,##0.00000000000000000000000000000000"/>
    <numFmt numFmtId="173" formatCode="#,##0.0000000000000"/>
    <numFmt numFmtId="198" formatCode="0.000000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0" fillId="0" borderId="0" xfId="0" applyNumberFormat="1"/>
    <xf numFmtId="165" fontId="1" fillId="0" borderId="1" xfId="0" applyNumberFormat="1" applyFont="1" applyBorder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73" fontId="0" fillId="0" borderId="0" xfId="0" applyNumberFormat="1"/>
    <xf numFmtId="198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X481"/>
  <sheetViews>
    <sheetView tabSelected="1" topLeftCell="R227" zoomScale="80" zoomScaleNormal="80" workbookViewId="0">
      <selection activeCell="AD270" sqref="AD270"/>
    </sheetView>
  </sheetViews>
  <sheetFormatPr baseColWidth="10" defaultColWidth="8.83203125" defaultRowHeight="15" x14ac:dyDescent="0.2"/>
  <cols>
    <col min="1" max="2" width="14.1640625" bestFit="1" customWidth="1"/>
    <col min="3" max="3" width="14.1640625" style="1" bestFit="1" customWidth="1"/>
    <col min="4" max="4" width="14.1640625" style="2" bestFit="1" customWidth="1"/>
    <col min="5" max="6" width="14.1640625" style="1" bestFit="1" customWidth="1"/>
    <col min="7" max="7" width="14.1640625" style="2" bestFit="1" customWidth="1"/>
    <col min="8" max="8" width="14.1640625" style="1" bestFit="1" customWidth="1"/>
    <col min="9" max="9" width="14.1640625" style="2" bestFit="1" customWidth="1"/>
    <col min="10" max="14" width="14.1640625" bestFit="1" customWidth="1"/>
    <col min="15" max="15" width="14.1640625" style="1" bestFit="1" customWidth="1"/>
    <col min="16" max="17" width="14.1640625" style="2" bestFit="1" customWidth="1"/>
    <col min="18" max="23" width="14.1640625" style="1" bestFit="1" customWidth="1"/>
    <col min="24" max="25" width="14.1640625" style="2" bestFit="1" customWidth="1"/>
    <col min="26" max="26" width="14.1640625" style="1" bestFit="1" customWidth="1"/>
    <col min="27" max="29" width="14.1640625" style="1" customWidth="1"/>
    <col min="30" max="30" width="42.6640625" style="11" customWidth="1"/>
    <col min="31" max="31" width="42.6640625" style="6" customWidth="1"/>
    <col min="32" max="32" width="42.5" style="6" customWidth="1"/>
    <col min="33" max="33" width="56.83203125" style="6" customWidth="1"/>
    <col min="34" max="34" width="56.6640625" style="8" customWidth="1"/>
    <col min="35" max="35" width="56.6640625" style="9" customWidth="1"/>
    <col min="36" max="36" width="57" style="10" customWidth="1"/>
    <col min="37" max="37" width="57.1640625" style="10" customWidth="1"/>
    <col min="38" max="40" width="14.1640625" style="1" bestFit="1" customWidth="1"/>
    <col min="41" max="42" width="14.1640625" style="2" bestFit="1" customWidth="1"/>
    <col min="43" max="43" width="14.1640625" style="1" bestFit="1" customWidth="1"/>
    <col min="44" max="44" width="14.1640625" style="2" bestFit="1" customWidth="1"/>
    <col min="45" max="45" width="14.1640625" bestFit="1" customWidth="1"/>
    <col min="46" max="50" width="14.1640625" style="1" bestFit="1" customWidth="1"/>
  </cols>
  <sheetData>
    <row r="1" spans="1:50" ht="19.5" customHeight="1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101</v>
      </c>
      <c r="Z1" s="1" t="s">
        <v>24</v>
      </c>
      <c r="AA1" s="1" t="s">
        <v>102</v>
      </c>
      <c r="AB1" s="1" t="s">
        <v>103</v>
      </c>
      <c r="AC1" s="1" t="s">
        <v>104</v>
      </c>
      <c r="AD1" s="11" t="s">
        <v>25</v>
      </c>
      <c r="AE1" s="6" t="s">
        <v>26</v>
      </c>
      <c r="AF1" s="6" t="s">
        <v>27</v>
      </c>
      <c r="AG1" s="6" t="s">
        <v>28</v>
      </c>
      <c r="AH1" s="8" t="s">
        <v>29</v>
      </c>
      <c r="AI1" s="9" t="s">
        <v>30</v>
      </c>
      <c r="AJ1" s="10" t="s">
        <v>105</v>
      </c>
      <c r="AK1" s="10" t="s">
        <v>106</v>
      </c>
      <c r="AO1" s="2" t="s">
        <v>31</v>
      </c>
      <c r="AP1" s="2" t="s">
        <v>32</v>
      </c>
      <c r="AQ1" s="1" t="s">
        <v>33</v>
      </c>
      <c r="AR1" s="2" t="s">
        <v>34</v>
      </c>
      <c r="AS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</row>
    <row r="2" spans="1:50" ht="19.5" customHeight="1" x14ac:dyDescent="0.2">
      <c r="A2" t="s">
        <v>41</v>
      </c>
      <c r="B2" t="s">
        <v>41</v>
      </c>
      <c r="C2" s="3">
        <v>6.3534391000000001</v>
      </c>
      <c r="D2" s="3">
        <v>0.1</v>
      </c>
      <c r="E2" s="3">
        <v>0.01</v>
      </c>
      <c r="F2" s="3">
        <v>5.0000000000000001E-4</v>
      </c>
      <c r="G2" s="4">
        <v>81</v>
      </c>
      <c r="H2" s="3">
        <v>37.799999999999997</v>
      </c>
      <c r="I2" s="4">
        <v>54</v>
      </c>
      <c r="J2" t="s">
        <v>42</v>
      </c>
      <c r="K2" t="s">
        <v>43</v>
      </c>
      <c r="L2" t="s">
        <v>43</v>
      </c>
      <c r="M2" t="s">
        <v>44</v>
      </c>
      <c r="O2" s="3">
        <v>45.4</v>
      </c>
      <c r="P2" s="4">
        <v>1</v>
      </c>
      <c r="Q2" s="4">
        <v>1</v>
      </c>
      <c r="R2" s="5">
        <v>1.0950000000000001E-6</v>
      </c>
      <c r="S2" s="3">
        <v>3.9249999999999999E-5</v>
      </c>
      <c r="T2" s="3">
        <v>4.2577800000000001E-3</v>
      </c>
      <c r="U2" s="3">
        <v>8.0170599999999995E-3</v>
      </c>
      <c r="V2" s="3">
        <v>0.98768482000000002</v>
      </c>
      <c r="W2" s="3">
        <v>0.98768482000000002</v>
      </c>
      <c r="X2" s="3">
        <f t="shared" ref="X2:X65" si="0">1000  * (1 -(D2/100)) + 1200 * D2 / 100</f>
        <v>1000.2</v>
      </c>
      <c r="Y2" s="4">
        <v>13</v>
      </c>
      <c r="Z2" s="3">
        <v>0.23</v>
      </c>
      <c r="AA2" s="3">
        <f>(X2 * (C2 ^ 2))</f>
        <v>40374.261635088296</v>
      </c>
      <c r="AB2" s="3">
        <f>(Y2 + AC2)</f>
        <v>2935.5819859999997</v>
      </c>
      <c r="AC2" s="3">
        <f>(Z2 *C2) / F2</f>
        <v>2922.5819859999997</v>
      </c>
      <c r="AD2" s="12">
        <f>((AB2 ^ 2) / (Y2 ^ 2))</f>
        <v>50991.962109631379</v>
      </c>
      <c r="AE2" s="12">
        <f>((AC2 ^ 2) / (Y2 ^ 2))</f>
        <v>50541.334111785218</v>
      </c>
      <c r="AF2" s="12">
        <f>(AA2 / Y2)</f>
        <v>3105.7124334683303</v>
      </c>
      <c r="AG2" s="12">
        <f>( (X2 * Y2 * (E2 ^ 2)) / (Z2 ^ 2))</f>
        <v>24.57958412098299</v>
      </c>
      <c r="AH2" s="12">
        <f>( (X2 * Y2 * (F2 ^ 2)) / (Z2 ^ 2))</f>
        <v>6.1448960302457459E-2</v>
      </c>
      <c r="AI2" s="12">
        <f>((X2^(-1)) * (Y2^(4)) * (AB2^(-2)) * (AC2^(-2)) * (C2^(-1)) * (Z2^(1)) * (E2^(0)) * (F2^(-1)))</f>
        <v>2.8087538781412684E-11</v>
      </c>
      <c r="AJ2" s="12">
        <f>((X2^(3/2)) * (Y2^(1/2)) * (AB2^(0)) * (AC2^(0)) * (C2^(1)) * (Z2^(-2)) * (E2^(1)) * (F2^(1)))</f>
        <v>68.489682853297751</v>
      </c>
      <c r="AK2" s="12">
        <f>((X2^(-1)) * (Y2^(-1)) * (AB2^(0)) * (AC2^(0)) * (C2^(0)) * (Z2^(2)) * (E2^(-1)) * (F2^(-1)))</f>
        <v>0.81368341716272141</v>
      </c>
      <c r="AL2" s="3"/>
      <c r="AM2" s="3"/>
      <c r="AN2" s="3"/>
      <c r="AO2" s="4">
        <v>4</v>
      </c>
      <c r="AP2" s="4">
        <v>1</v>
      </c>
      <c r="AQ2" s="4">
        <v>1</v>
      </c>
      <c r="AR2" s="4">
        <v>1</v>
      </c>
      <c r="AS2" t="s">
        <v>41</v>
      </c>
      <c r="AT2" s="3">
        <v>7.5618489999999997E-2</v>
      </c>
      <c r="AU2" s="3">
        <v>0.13611773999999999</v>
      </c>
      <c r="AV2" s="3">
        <v>0.34429477000000003</v>
      </c>
      <c r="AW2" s="3">
        <v>8.6246710000000004E-2</v>
      </c>
      <c r="AX2" s="3">
        <v>0.35772228</v>
      </c>
    </row>
    <row r="3" spans="1:50" ht="19.5" customHeight="1" x14ac:dyDescent="0.2">
      <c r="A3" t="s">
        <v>41</v>
      </c>
      <c r="B3" t="s">
        <v>41</v>
      </c>
      <c r="C3" s="3">
        <v>6.3534391000000001</v>
      </c>
      <c r="D3" s="3">
        <v>0.1</v>
      </c>
      <c r="E3" s="3">
        <v>0.01</v>
      </c>
      <c r="F3" s="3">
        <v>1.5E-3</v>
      </c>
      <c r="G3" s="4">
        <v>81</v>
      </c>
      <c r="H3" s="3">
        <v>54.3</v>
      </c>
      <c r="I3" s="4">
        <v>107</v>
      </c>
      <c r="J3" t="s">
        <v>45</v>
      </c>
      <c r="K3" t="s">
        <v>43</v>
      </c>
      <c r="L3" t="s">
        <v>43</v>
      </c>
      <c r="M3" t="s">
        <v>46</v>
      </c>
      <c r="O3" s="3">
        <v>65.099999999999994</v>
      </c>
      <c r="P3" s="4">
        <v>2</v>
      </c>
      <c r="Q3" s="4">
        <v>2</v>
      </c>
      <c r="R3" s="5">
        <v>3.5449999999999999E-6</v>
      </c>
      <c r="S3" s="3">
        <v>1.2700999999999999E-4</v>
      </c>
      <c r="T3" s="3">
        <v>1.364655E-2</v>
      </c>
      <c r="U3" s="3">
        <v>2.500898E-2</v>
      </c>
      <c r="V3" s="3">
        <v>0.96121392000000005</v>
      </c>
      <c r="W3" s="3">
        <v>0.96121392000000005</v>
      </c>
      <c r="X3" s="3">
        <f t="shared" si="0"/>
        <v>1000.2</v>
      </c>
      <c r="Y3" s="4">
        <v>13</v>
      </c>
      <c r="Z3" s="3">
        <v>0.23</v>
      </c>
      <c r="AA3" s="3">
        <f t="shared" ref="AA3:AA66" si="1">(X3 * (C3 ^ 2))</f>
        <v>40374.261635088296</v>
      </c>
      <c r="AB3" s="3">
        <f t="shared" ref="AB3:AB66" si="2">(Y3 + AC3)</f>
        <v>987.19399533333331</v>
      </c>
      <c r="AC3" s="3">
        <f t="shared" ref="AC3:AC66" si="3">(Z3 *C3) / F3</f>
        <v>974.19399533333331</v>
      </c>
      <c r="AD3" s="12">
        <f t="shared" ref="AD3:AD66" si="4">((AB3 ^ 2) / (Y3 ^ 2))</f>
        <v>5766.57978948041</v>
      </c>
      <c r="AE3" s="12">
        <f t="shared" ref="AE3:AE66" si="5">((AC3 ^ 2) / (Y3 ^ 2))</f>
        <v>5615.7037901983585</v>
      </c>
      <c r="AF3" s="12">
        <f t="shared" ref="AF3:AF66" si="6">(AA3 / Y3)</f>
        <v>3105.7124334683303</v>
      </c>
      <c r="AG3" s="12">
        <f t="shared" ref="AG3:AG66" si="7">( (X3 * Y3 * (E3 ^ 2)) / (Z3 ^ 2))</f>
        <v>24.57958412098299</v>
      </c>
      <c r="AH3" s="12">
        <f t="shared" ref="AH3:AH66" si="8">( (X3 * Y3 * (F3 ^ 2)) / (Z3 ^ 2))</f>
        <v>0.55304064272211717</v>
      </c>
      <c r="AI3" s="12">
        <f t="shared" ref="AI3:AI66" si="9">((X3^(-1)) * (Y3^(4)) * (AB3^(-2)) * (AC3^(-2)) * (C3^(-1)) * (Z3^(1)) * (E3^(0)) * (F3^(-1)))</f>
        <v>7.4510650970649976E-10</v>
      </c>
      <c r="AJ3" s="12">
        <f t="shared" ref="AJ3:AJ66" si="10">((X3^(3/2)) * (Y3^(1/2)) * (AB3^(0)) * (AC3^(0)) * (C3^(1)) * (Z3^(-2)) * (E3^(1)) * (F3^(1)))</f>
        <v>205.46904855989325</v>
      </c>
      <c r="AK3" s="12">
        <f t="shared" ref="AK3:AK66" si="11">((X3^(-1)) * (Y3^(-1)) * (AB3^(0)) * (AC3^(0)) * (C3^(0)) * (Z3^(2)) * (E3^(-1)) * (F3^(-1)))</f>
        <v>0.2712278057209071</v>
      </c>
      <c r="AL3" s="3"/>
      <c r="AM3" s="3"/>
      <c r="AN3" s="3"/>
      <c r="AO3" s="4">
        <v>4</v>
      </c>
      <c r="AP3" s="4">
        <v>1</v>
      </c>
      <c r="AQ3" s="4">
        <v>1</v>
      </c>
      <c r="AR3" s="4">
        <v>1</v>
      </c>
      <c r="AS3" t="s">
        <v>41</v>
      </c>
      <c r="AT3" s="3">
        <v>3.134638E-2</v>
      </c>
      <c r="AU3" s="3">
        <v>6.4706159999999999E-2</v>
      </c>
      <c r="AV3" s="3">
        <v>0.23524659000000001</v>
      </c>
      <c r="AW3" s="3">
        <v>8.3995319999999998E-2</v>
      </c>
      <c r="AX3" s="3">
        <v>0.58470555000000002</v>
      </c>
    </row>
    <row r="4" spans="1:50" ht="19.5" customHeight="1" x14ac:dyDescent="0.2">
      <c r="A4" t="s">
        <v>41</v>
      </c>
      <c r="B4" t="s">
        <v>41</v>
      </c>
      <c r="C4" s="3">
        <v>6.3534391000000001</v>
      </c>
      <c r="D4" s="3">
        <v>0.1</v>
      </c>
      <c r="E4" s="3">
        <v>0.01</v>
      </c>
      <c r="F4" s="3">
        <v>3.0000000000000001E-3</v>
      </c>
      <c r="G4" s="4">
        <v>81</v>
      </c>
      <c r="H4" s="3">
        <v>59.7</v>
      </c>
      <c r="I4" s="2" t="s">
        <v>43</v>
      </c>
      <c r="J4" t="s">
        <v>43</v>
      </c>
      <c r="K4" t="s">
        <v>43</v>
      </c>
      <c r="L4" t="s">
        <v>47</v>
      </c>
      <c r="M4" t="s">
        <v>46</v>
      </c>
      <c r="O4" s="3">
        <v>71.599999999999994</v>
      </c>
      <c r="P4" s="4">
        <v>3</v>
      </c>
      <c r="Q4" s="4">
        <v>3</v>
      </c>
      <c r="R4" s="3">
        <v>2.0639999999999999E-5</v>
      </c>
      <c r="S4" s="3">
        <v>7.3895000000000005E-4</v>
      </c>
      <c r="T4" s="3">
        <v>7.4450500000000003E-2</v>
      </c>
      <c r="U4" s="3">
        <v>0.11501588</v>
      </c>
      <c r="V4" s="3">
        <v>0.80977403999999997</v>
      </c>
      <c r="W4" s="3">
        <v>0.80977403999999997</v>
      </c>
      <c r="X4" s="3">
        <f t="shared" si="0"/>
        <v>1000.2</v>
      </c>
      <c r="Y4" s="4">
        <v>13</v>
      </c>
      <c r="Z4" s="3">
        <v>0.23</v>
      </c>
      <c r="AA4" s="3">
        <f t="shared" si="1"/>
        <v>40374.261635088296</v>
      </c>
      <c r="AB4" s="3">
        <f t="shared" si="2"/>
        <v>500.09699766666665</v>
      </c>
      <c r="AC4" s="3">
        <f t="shared" si="3"/>
        <v>487.09699766666665</v>
      </c>
      <c r="AD4" s="12">
        <f t="shared" si="4"/>
        <v>1479.8639471906154</v>
      </c>
      <c r="AE4" s="12">
        <f t="shared" si="5"/>
        <v>1403.9259475495896</v>
      </c>
      <c r="AF4" s="12">
        <f t="shared" si="6"/>
        <v>3105.7124334683303</v>
      </c>
      <c r="AG4" s="12">
        <f t="shared" si="7"/>
        <v>24.57958412098299</v>
      </c>
      <c r="AH4" s="12">
        <f t="shared" si="8"/>
        <v>2.2121625708884687</v>
      </c>
      <c r="AI4" s="12">
        <f t="shared" si="9"/>
        <v>5.8069069768754211E-9</v>
      </c>
      <c r="AJ4" s="12">
        <f t="shared" si="10"/>
        <v>410.93809711978651</v>
      </c>
      <c r="AK4" s="12">
        <f t="shared" si="11"/>
        <v>0.13561390286045355</v>
      </c>
      <c r="AL4" s="3"/>
      <c r="AM4" s="3"/>
      <c r="AN4" s="3"/>
      <c r="AO4" s="4">
        <v>4</v>
      </c>
      <c r="AP4" s="4">
        <v>1</v>
      </c>
      <c r="AQ4" s="3">
        <v>0.99916269999999996</v>
      </c>
      <c r="AR4" s="4">
        <v>1</v>
      </c>
      <c r="AS4" t="s">
        <v>41</v>
      </c>
      <c r="AT4" s="3">
        <v>8.2296299999999999E-3</v>
      </c>
      <c r="AU4" s="3">
        <v>1.8294500000000002E-2</v>
      </c>
      <c r="AV4" s="3">
        <v>8.6195480000000005E-2</v>
      </c>
      <c r="AW4" s="3">
        <v>4.1346019999999997E-2</v>
      </c>
      <c r="AX4" s="3">
        <v>0.84593437999999999</v>
      </c>
    </row>
    <row r="5" spans="1:50" ht="19.5" customHeight="1" x14ac:dyDescent="0.2">
      <c r="A5" t="s">
        <v>48</v>
      </c>
      <c r="B5" t="s">
        <v>48</v>
      </c>
      <c r="C5" s="3">
        <v>6.3534391000000001</v>
      </c>
      <c r="D5" s="3">
        <v>0.1</v>
      </c>
      <c r="E5" s="3">
        <v>0.01</v>
      </c>
      <c r="F5" s="3">
        <v>4.0000000000000001E-3</v>
      </c>
      <c r="G5" s="4">
        <v>81</v>
      </c>
      <c r="H5" s="3">
        <v>57.2</v>
      </c>
      <c r="I5" s="2" t="s">
        <v>43</v>
      </c>
      <c r="J5" t="s">
        <v>43</v>
      </c>
      <c r="K5" t="s">
        <v>43</v>
      </c>
      <c r="L5" t="s">
        <v>47</v>
      </c>
      <c r="M5" t="s">
        <v>49</v>
      </c>
      <c r="N5" t="s">
        <v>50</v>
      </c>
      <c r="O5" s="3">
        <v>68.599999999999994</v>
      </c>
      <c r="P5" s="4">
        <v>4</v>
      </c>
      <c r="Q5" s="4">
        <v>4</v>
      </c>
      <c r="R5" s="3">
        <v>6.6779999999999994E-5</v>
      </c>
      <c r="S5" s="3">
        <v>2.3871999999999999E-3</v>
      </c>
      <c r="T5" s="3">
        <v>0.20589832</v>
      </c>
      <c r="U5" s="3">
        <v>0.22353691000000001</v>
      </c>
      <c r="V5" s="3">
        <v>0.56811078999999998</v>
      </c>
      <c r="W5" s="3">
        <v>0.56811078999999998</v>
      </c>
      <c r="X5" s="3">
        <f t="shared" si="0"/>
        <v>1000.2</v>
      </c>
      <c r="Y5" s="4">
        <v>13</v>
      </c>
      <c r="Z5" s="3">
        <v>0.23</v>
      </c>
      <c r="AA5" s="3">
        <f t="shared" si="1"/>
        <v>40374.261635088296</v>
      </c>
      <c r="AB5" s="3">
        <f t="shared" si="2"/>
        <v>378.32274824999996</v>
      </c>
      <c r="AC5" s="3">
        <f t="shared" si="3"/>
        <v>365.32274824999996</v>
      </c>
      <c r="AD5" s="12">
        <f t="shared" si="4"/>
        <v>846.91184522741332</v>
      </c>
      <c r="AE5" s="12">
        <f t="shared" si="5"/>
        <v>789.70834549664403</v>
      </c>
      <c r="AF5" s="12">
        <f t="shared" si="6"/>
        <v>3105.7124334683303</v>
      </c>
      <c r="AG5" s="12">
        <f t="shared" si="7"/>
        <v>24.57958412098299</v>
      </c>
      <c r="AH5" s="12">
        <f t="shared" si="8"/>
        <v>3.9327334593572774</v>
      </c>
      <c r="AI5" s="12">
        <f t="shared" si="9"/>
        <v>1.3529046465609529E-8</v>
      </c>
      <c r="AJ5" s="12">
        <f t="shared" si="10"/>
        <v>547.91746282638201</v>
      </c>
      <c r="AK5" s="12">
        <f t="shared" si="11"/>
        <v>0.10171042714534018</v>
      </c>
      <c r="AL5" s="3"/>
      <c r="AM5" s="3"/>
      <c r="AN5" s="3"/>
      <c r="AO5" s="4">
        <v>4</v>
      </c>
      <c r="AP5" s="4">
        <v>0</v>
      </c>
      <c r="AQ5" s="3">
        <v>5.5002500000000003E-2</v>
      </c>
      <c r="AR5" s="4">
        <v>0</v>
      </c>
      <c r="AS5" t="s">
        <v>51</v>
      </c>
      <c r="AT5" s="3">
        <v>3.4034400000000002E-3</v>
      </c>
      <c r="AU5" s="3">
        <v>7.6858100000000004E-3</v>
      </c>
      <c r="AV5" s="3">
        <v>3.859684E-2</v>
      </c>
      <c r="AW5" s="3">
        <v>2.0042049999999999E-2</v>
      </c>
      <c r="AX5" s="3">
        <v>0.93027185999999995</v>
      </c>
    </row>
    <row r="6" spans="1:50" ht="19.5" customHeight="1" x14ac:dyDescent="0.2">
      <c r="A6" t="s">
        <v>41</v>
      </c>
      <c r="B6" t="s">
        <v>41</v>
      </c>
      <c r="C6" s="3">
        <v>6.3534391000000001</v>
      </c>
      <c r="D6" s="3">
        <v>0.1</v>
      </c>
      <c r="E6" s="3">
        <v>1.4999999999999999E-2</v>
      </c>
      <c r="F6" s="3">
        <v>5.0000000000000001E-4</v>
      </c>
      <c r="G6" s="4">
        <v>81</v>
      </c>
      <c r="H6" s="3">
        <v>57.3</v>
      </c>
      <c r="I6" s="4">
        <v>81</v>
      </c>
      <c r="J6" t="s">
        <v>42</v>
      </c>
      <c r="K6" t="s">
        <v>43</v>
      </c>
      <c r="L6" t="s">
        <v>43</v>
      </c>
      <c r="M6" t="s">
        <v>44</v>
      </c>
      <c r="N6" t="s">
        <v>52</v>
      </c>
      <c r="O6" s="3">
        <v>68.7</v>
      </c>
      <c r="P6" s="4">
        <v>5</v>
      </c>
      <c r="Q6" s="4">
        <v>5</v>
      </c>
      <c r="R6" s="5">
        <v>3.1049999999999998E-7</v>
      </c>
      <c r="S6" s="3">
        <v>1.113E-5</v>
      </c>
      <c r="T6" s="3">
        <v>1.2106700000000001E-3</v>
      </c>
      <c r="U6" s="3">
        <v>2.2998300000000001E-3</v>
      </c>
      <c r="V6" s="3">
        <v>0.99647806000000005</v>
      </c>
      <c r="W6" s="3">
        <v>0.99647806000000005</v>
      </c>
      <c r="X6" s="3">
        <f t="shared" si="0"/>
        <v>1000.2</v>
      </c>
      <c r="Y6" s="4">
        <v>13</v>
      </c>
      <c r="Z6" s="3">
        <v>0.23</v>
      </c>
      <c r="AA6" s="3">
        <f t="shared" si="1"/>
        <v>40374.261635088296</v>
      </c>
      <c r="AB6" s="3">
        <f t="shared" si="2"/>
        <v>2935.5819859999997</v>
      </c>
      <c r="AC6" s="3">
        <f t="shared" si="3"/>
        <v>2922.5819859999997</v>
      </c>
      <c r="AD6" s="12">
        <f t="shared" si="4"/>
        <v>50991.962109631379</v>
      </c>
      <c r="AE6" s="12">
        <f t="shared" si="5"/>
        <v>50541.334111785218</v>
      </c>
      <c r="AF6" s="12">
        <f t="shared" si="6"/>
        <v>3105.7124334683303</v>
      </c>
      <c r="AG6" s="12">
        <f t="shared" si="7"/>
        <v>55.304064272211718</v>
      </c>
      <c r="AH6" s="12">
        <f t="shared" si="8"/>
        <v>6.1448960302457459E-2</v>
      </c>
      <c r="AI6" s="12">
        <f t="shared" si="9"/>
        <v>2.8087538781412684E-11</v>
      </c>
      <c r="AJ6" s="12">
        <f t="shared" si="10"/>
        <v>102.73452427994663</v>
      </c>
      <c r="AK6" s="12">
        <f t="shared" si="11"/>
        <v>0.54245561144181431</v>
      </c>
      <c r="AL6" s="3"/>
      <c r="AM6" s="3"/>
      <c r="AN6" s="3"/>
      <c r="AO6" s="4">
        <v>5</v>
      </c>
      <c r="AP6" s="4">
        <v>1</v>
      </c>
      <c r="AQ6" s="4">
        <v>1</v>
      </c>
      <c r="AR6" s="4">
        <v>1</v>
      </c>
      <c r="AS6" t="s">
        <v>41</v>
      </c>
      <c r="AT6" s="3">
        <v>7.5618489999999997E-2</v>
      </c>
      <c r="AU6" s="3">
        <v>0.13611773999999999</v>
      </c>
      <c r="AV6" s="3">
        <v>0.34429477000000003</v>
      </c>
      <c r="AW6" s="3">
        <v>8.6246710000000004E-2</v>
      </c>
      <c r="AX6" s="3">
        <v>0.35772228</v>
      </c>
    </row>
    <row r="7" spans="1:50" ht="19.5" customHeight="1" x14ac:dyDescent="0.2">
      <c r="A7" t="s">
        <v>41</v>
      </c>
      <c r="B7" t="s">
        <v>41</v>
      </c>
      <c r="C7" s="3">
        <v>6.3534391000000001</v>
      </c>
      <c r="D7" s="3">
        <v>0.1</v>
      </c>
      <c r="E7" s="3">
        <v>1.4999999999999999E-2</v>
      </c>
      <c r="F7" s="3">
        <v>1.5E-3</v>
      </c>
      <c r="G7" s="4">
        <v>81</v>
      </c>
      <c r="H7" s="3">
        <v>56.7</v>
      </c>
      <c r="I7" s="4">
        <v>97</v>
      </c>
      <c r="J7" t="s">
        <v>45</v>
      </c>
      <c r="K7" t="s">
        <v>53</v>
      </c>
      <c r="L7" t="s">
        <v>43</v>
      </c>
      <c r="M7" t="s">
        <v>46</v>
      </c>
      <c r="O7" s="4">
        <v>68</v>
      </c>
      <c r="P7" s="4">
        <v>6</v>
      </c>
      <c r="Q7" s="4">
        <v>6</v>
      </c>
      <c r="R7" s="5">
        <v>1.0049999999999999E-6</v>
      </c>
      <c r="S7" s="3">
        <v>3.6010000000000003E-5</v>
      </c>
      <c r="T7" s="3">
        <v>3.9071899999999996E-3</v>
      </c>
      <c r="U7" s="3">
        <v>7.3644000000000001E-3</v>
      </c>
      <c r="V7" s="3">
        <v>0.98869141000000005</v>
      </c>
      <c r="W7" s="3">
        <v>0.98869141000000005</v>
      </c>
      <c r="X7" s="3">
        <f t="shared" si="0"/>
        <v>1000.2</v>
      </c>
      <c r="Y7" s="4">
        <v>13</v>
      </c>
      <c r="Z7" s="3">
        <v>0.23</v>
      </c>
      <c r="AA7" s="3">
        <f t="shared" si="1"/>
        <v>40374.261635088296</v>
      </c>
      <c r="AB7" s="3">
        <f t="shared" si="2"/>
        <v>987.19399533333331</v>
      </c>
      <c r="AC7" s="3">
        <f t="shared" si="3"/>
        <v>974.19399533333331</v>
      </c>
      <c r="AD7" s="12">
        <f t="shared" si="4"/>
        <v>5766.57978948041</v>
      </c>
      <c r="AE7" s="12">
        <f t="shared" si="5"/>
        <v>5615.7037901983585</v>
      </c>
      <c r="AF7" s="12">
        <f t="shared" si="6"/>
        <v>3105.7124334683303</v>
      </c>
      <c r="AG7" s="12">
        <f t="shared" si="7"/>
        <v>55.304064272211718</v>
      </c>
      <c r="AH7" s="12">
        <f t="shared" si="8"/>
        <v>0.55304064272211717</v>
      </c>
      <c r="AI7" s="12">
        <f t="shared" si="9"/>
        <v>7.4510650970649976E-10</v>
      </c>
      <c r="AJ7" s="12">
        <f t="shared" si="10"/>
        <v>308.20357283983986</v>
      </c>
      <c r="AK7" s="12">
        <f t="shared" si="11"/>
        <v>0.18081853714727145</v>
      </c>
      <c r="AL7" s="3"/>
      <c r="AM7" s="3"/>
      <c r="AN7" s="3"/>
      <c r="AO7" s="4">
        <v>5</v>
      </c>
      <c r="AP7" s="4">
        <v>1</v>
      </c>
      <c r="AQ7" s="4">
        <v>1</v>
      </c>
      <c r="AR7" s="4">
        <v>1</v>
      </c>
      <c r="AS7" t="s">
        <v>41</v>
      </c>
      <c r="AT7" s="3">
        <v>3.134638E-2</v>
      </c>
      <c r="AU7" s="3">
        <v>6.4706159999999999E-2</v>
      </c>
      <c r="AV7" s="3">
        <v>0.23524659000000001</v>
      </c>
      <c r="AW7" s="3">
        <v>8.3995319999999998E-2</v>
      </c>
      <c r="AX7" s="3">
        <v>0.58470555000000002</v>
      </c>
    </row>
    <row r="8" spans="1:50" ht="19.5" customHeight="1" x14ac:dyDescent="0.2">
      <c r="A8" t="s">
        <v>41</v>
      </c>
      <c r="B8" t="s">
        <v>41</v>
      </c>
      <c r="C8" s="3">
        <v>6.3534391000000001</v>
      </c>
      <c r="D8" s="3">
        <v>0.1</v>
      </c>
      <c r="E8" s="3">
        <v>1.4999999999999999E-2</v>
      </c>
      <c r="F8" s="3">
        <v>3.0000000000000001E-3</v>
      </c>
      <c r="G8" s="4">
        <v>81</v>
      </c>
      <c r="H8" s="3">
        <v>82.1</v>
      </c>
      <c r="I8" s="4">
        <v>192</v>
      </c>
      <c r="J8" t="s">
        <v>45</v>
      </c>
      <c r="K8" t="s">
        <v>43</v>
      </c>
      <c r="L8" t="s">
        <v>43</v>
      </c>
      <c r="M8" t="s">
        <v>46</v>
      </c>
      <c r="O8" s="3">
        <v>98.5</v>
      </c>
      <c r="P8" s="4">
        <v>7</v>
      </c>
      <c r="Q8" s="4">
        <v>7</v>
      </c>
      <c r="R8" s="5">
        <v>5.8499999999999999E-6</v>
      </c>
      <c r="S8" s="3">
        <v>2.0958000000000001E-4</v>
      </c>
      <c r="T8" s="3">
        <v>2.2317980000000001E-2</v>
      </c>
      <c r="U8" s="3">
        <v>3.9897710000000003E-2</v>
      </c>
      <c r="V8" s="3">
        <v>0.93756888999999999</v>
      </c>
      <c r="W8" s="3">
        <v>0.93756888999999999</v>
      </c>
      <c r="X8" s="3">
        <f t="shared" si="0"/>
        <v>1000.2</v>
      </c>
      <c r="Y8" s="4">
        <v>13</v>
      </c>
      <c r="Z8" s="3">
        <v>0.23</v>
      </c>
      <c r="AA8" s="3">
        <f t="shared" si="1"/>
        <v>40374.261635088296</v>
      </c>
      <c r="AB8" s="3">
        <f t="shared" si="2"/>
        <v>500.09699766666665</v>
      </c>
      <c r="AC8" s="3">
        <f t="shared" si="3"/>
        <v>487.09699766666665</v>
      </c>
      <c r="AD8" s="12">
        <f t="shared" si="4"/>
        <v>1479.8639471906154</v>
      </c>
      <c r="AE8" s="12">
        <f t="shared" si="5"/>
        <v>1403.9259475495896</v>
      </c>
      <c r="AF8" s="12">
        <f t="shared" si="6"/>
        <v>3105.7124334683303</v>
      </c>
      <c r="AG8" s="12">
        <f t="shared" si="7"/>
        <v>55.304064272211718</v>
      </c>
      <c r="AH8" s="12">
        <f t="shared" si="8"/>
        <v>2.2121625708884687</v>
      </c>
      <c r="AI8" s="12">
        <f t="shared" si="9"/>
        <v>5.8069069768754211E-9</v>
      </c>
      <c r="AJ8" s="12">
        <f t="shared" si="10"/>
        <v>616.40714567967973</v>
      </c>
      <c r="AK8" s="12">
        <f t="shared" si="11"/>
        <v>9.0409268573635723E-2</v>
      </c>
      <c r="AL8" s="3"/>
      <c r="AM8" s="3"/>
      <c r="AN8" s="3"/>
      <c r="AO8" s="4">
        <v>5</v>
      </c>
      <c r="AP8" s="4">
        <v>1</v>
      </c>
      <c r="AQ8" s="4">
        <v>1</v>
      </c>
      <c r="AR8" s="4">
        <v>1</v>
      </c>
      <c r="AS8" t="s">
        <v>41</v>
      </c>
      <c r="AT8" s="3">
        <v>8.2296299999999999E-3</v>
      </c>
      <c r="AU8" s="3">
        <v>1.8294500000000002E-2</v>
      </c>
      <c r="AV8" s="3">
        <v>8.6195480000000005E-2</v>
      </c>
      <c r="AW8" s="3">
        <v>4.1346019999999997E-2</v>
      </c>
      <c r="AX8" s="3">
        <v>0.84593437999999999</v>
      </c>
    </row>
    <row r="9" spans="1:50" ht="19.5" customHeight="1" x14ac:dyDescent="0.2">
      <c r="A9" t="s">
        <v>41</v>
      </c>
      <c r="B9" t="s">
        <v>41</v>
      </c>
      <c r="C9" s="3">
        <v>6.3534391000000001</v>
      </c>
      <c r="D9" s="3">
        <v>0.1</v>
      </c>
      <c r="E9" s="3">
        <v>1.4999999999999999E-2</v>
      </c>
      <c r="F9" s="3">
        <v>4.0000000000000001E-3</v>
      </c>
      <c r="G9" s="4">
        <v>81</v>
      </c>
      <c r="H9" s="3">
        <v>75.5</v>
      </c>
      <c r="I9" s="4">
        <v>117</v>
      </c>
      <c r="J9" t="s">
        <v>54</v>
      </c>
      <c r="K9" t="s">
        <v>53</v>
      </c>
      <c r="L9" t="s">
        <v>47</v>
      </c>
      <c r="M9" t="s">
        <v>46</v>
      </c>
      <c r="N9" t="s">
        <v>55</v>
      </c>
      <c r="O9" s="3">
        <v>90.6</v>
      </c>
      <c r="P9" s="4">
        <v>8</v>
      </c>
      <c r="Q9" s="4">
        <v>8</v>
      </c>
      <c r="R9" s="3">
        <v>1.893E-5</v>
      </c>
      <c r="S9" s="3">
        <v>6.7790000000000005E-4</v>
      </c>
      <c r="T9" s="3">
        <v>6.8727239999999995E-2</v>
      </c>
      <c r="U9" s="3">
        <v>0.10786384</v>
      </c>
      <c r="V9" s="3">
        <v>0.82271207999999996</v>
      </c>
      <c r="W9" s="3">
        <v>0.82271207999999996</v>
      </c>
      <c r="X9" s="3">
        <f t="shared" si="0"/>
        <v>1000.2</v>
      </c>
      <c r="Y9" s="4">
        <v>13</v>
      </c>
      <c r="Z9" s="3">
        <v>0.23</v>
      </c>
      <c r="AA9" s="3">
        <f t="shared" si="1"/>
        <v>40374.261635088296</v>
      </c>
      <c r="AB9" s="3">
        <f t="shared" si="2"/>
        <v>378.32274824999996</v>
      </c>
      <c r="AC9" s="3">
        <f t="shared" si="3"/>
        <v>365.32274824999996</v>
      </c>
      <c r="AD9" s="12">
        <f t="shared" si="4"/>
        <v>846.91184522741332</v>
      </c>
      <c r="AE9" s="12">
        <f t="shared" si="5"/>
        <v>789.70834549664403</v>
      </c>
      <c r="AF9" s="12">
        <f t="shared" si="6"/>
        <v>3105.7124334683303</v>
      </c>
      <c r="AG9" s="12">
        <f t="shared" si="7"/>
        <v>55.304064272211718</v>
      </c>
      <c r="AH9" s="12">
        <f t="shared" si="8"/>
        <v>3.9327334593572774</v>
      </c>
      <c r="AI9" s="12">
        <f t="shared" si="9"/>
        <v>1.3529046465609529E-8</v>
      </c>
      <c r="AJ9" s="12">
        <f t="shared" si="10"/>
        <v>821.87619423957301</v>
      </c>
      <c r="AK9" s="12">
        <f t="shared" si="11"/>
        <v>6.7806951430226789E-2</v>
      </c>
      <c r="AL9" s="3"/>
      <c r="AM9" s="3"/>
      <c r="AN9" s="3"/>
      <c r="AO9" s="4">
        <v>5</v>
      </c>
      <c r="AP9" s="4">
        <v>1</v>
      </c>
      <c r="AQ9" s="3">
        <v>0.99985590000000002</v>
      </c>
      <c r="AR9" s="4">
        <v>1</v>
      </c>
      <c r="AS9" t="s">
        <v>41</v>
      </c>
      <c r="AT9" s="3">
        <v>3.4034400000000002E-3</v>
      </c>
      <c r="AU9" s="3">
        <v>7.6858100000000004E-3</v>
      </c>
      <c r="AV9" s="3">
        <v>3.859684E-2</v>
      </c>
      <c r="AW9" s="3">
        <v>2.0042049999999999E-2</v>
      </c>
      <c r="AX9" s="3">
        <v>0.93027185999999995</v>
      </c>
    </row>
    <row r="10" spans="1:50" ht="19.5" customHeight="1" x14ac:dyDescent="0.2">
      <c r="A10" t="s">
        <v>41</v>
      </c>
      <c r="B10" t="s">
        <v>41</v>
      </c>
      <c r="C10" s="3">
        <v>6.3534391000000001</v>
      </c>
      <c r="D10" s="3">
        <v>0.1</v>
      </c>
      <c r="E10" s="3">
        <v>0.02</v>
      </c>
      <c r="F10" s="3">
        <v>5.0000000000000001E-4</v>
      </c>
      <c r="G10" s="4">
        <v>81</v>
      </c>
      <c r="H10" s="3">
        <v>74.3</v>
      </c>
      <c r="I10" s="4">
        <v>90</v>
      </c>
      <c r="J10" t="s">
        <v>42</v>
      </c>
      <c r="K10" t="s">
        <v>43</v>
      </c>
      <c r="L10" t="s">
        <v>43</v>
      </c>
      <c r="M10" t="s">
        <v>44</v>
      </c>
      <c r="O10" s="3">
        <v>89.2</v>
      </c>
      <c r="P10" s="4">
        <v>9</v>
      </c>
      <c r="Q10" s="4">
        <v>9</v>
      </c>
      <c r="R10" s="5">
        <v>8.8010000000000005E-8</v>
      </c>
      <c r="S10" s="5">
        <v>3.1540000000000002E-6</v>
      </c>
      <c r="T10" s="3">
        <v>3.4348000000000001E-4</v>
      </c>
      <c r="U10" s="3">
        <v>6.5412999999999995E-4</v>
      </c>
      <c r="V10" s="3">
        <v>0.99899914000000001</v>
      </c>
      <c r="W10" s="3">
        <v>0.99899914000000001</v>
      </c>
      <c r="X10" s="3">
        <f t="shared" si="0"/>
        <v>1000.2</v>
      </c>
      <c r="Y10" s="4">
        <v>13</v>
      </c>
      <c r="Z10" s="3">
        <v>0.23</v>
      </c>
      <c r="AA10" s="3">
        <f t="shared" si="1"/>
        <v>40374.261635088296</v>
      </c>
      <c r="AB10" s="3">
        <f t="shared" si="2"/>
        <v>2935.5819859999997</v>
      </c>
      <c r="AC10" s="3">
        <f t="shared" si="3"/>
        <v>2922.5819859999997</v>
      </c>
      <c r="AD10" s="12">
        <f t="shared" si="4"/>
        <v>50991.962109631379</v>
      </c>
      <c r="AE10" s="12">
        <f t="shared" si="5"/>
        <v>50541.334111785218</v>
      </c>
      <c r="AF10" s="12">
        <f t="shared" si="6"/>
        <v>3105.7124334683303</v>
      </c>
      <c r="AG10" s="12">
        <f t="shared" si="7"/>
        <v>98.318336483931958</v>
      </c>
      <c r="AH10" s="12">
        <f t="shared" si="8"/>
        <v>6.1448960302457459E-2</v>
      </c>
      <c r="AI10" s="12">
        <f t="shared" si="9"/>
        <v>2.8087538781412684E-11</v>
      </c>
      <c r="AJ10" s="12">
        <f t="shared" si="10"/>
        <v>136.9793657065955</v>
      </c>
      <c r="AK10" s="12">
        <f t="shared" si="11"/>
        <v>0.40684170858136071</v>
      </c>
      <c r="AL10" s="3"/>
      <c r="AM10" s="3"/>
      <c r="AN10" s="3"/>
      <c r="AO10" s="4">
        <v>1</v>
      </c>
      <c r="AP10" s="4">
        <v>1</v>
      </c>
      <c r="AQ10" s="4">
        <v>1</v>
      </c>
      <c r="AR10" s="4">
        <v>1</v>
      </c>
      <c r="AS10" t="s">
        <v>41</v>
      </c>
      <c r="AT10" s="3">
        <v>7.5618489999999997E-2</v>
      </c>
      <c r="AU10" s="3">
        <v>0.13611773999999999</v>
      </c>
      <c r="AV10" s="3">
        <v>0.34429477000000003</v>
      </c>
      <c r="AW10" s="3">
        <v>8.6246710000000004E-2</v>
      </c>
      <c r="AX10" s="3">
        <v>0.35772228</v>
      </c>
    </row>
    <row r="11" spans="1:50" ht="19.5" customHeight="1" x14ac:dyDescent="0.2">
      <c r="A11" t="s">
        <v>41</v>
      </c>
      <c r="B11" t="s">
        <v>41</v>
      </c>
      <c r="C11" s="3">
        <v>6.3534391000000001</v>
      </c>
      <c r="D11" s="3">
        <v>0.1</v>
      </c>
      <c r="E11" s="3">
        <v>0.02</v>
      </c>
      <c r="F11" s="3">
        <v>1.5E-3</v>
      </c>
      <c r="G11" s="4">
        <v>81</v>
      </c>
      <c r="H11" s="3">
        <v>74.900000000000006</v>
      </c>
      <c r="I11" s="4">
        <v>104</v>
      </c>
      <c r="J11" t="s">
        <v>54</v>
      </c>
      <c r="K11" t="s">
        <v>43</v>
      </c>
      <c r="L11" t="s">
        <v>43</v>
      </c>
      <c r="M11" t="s">
        <v>46</v>
      </c>
      <c r="O11" s="3">
        <v>89.9</v>
      </c>
      <c r="P11" s="4">
        <v>10</v>
      </c>
      <c r="Q11" s="4">
        <v>10</v>
      </c>
      <c r="R11" s="5">
        <v>2.8480000000000001E-7</v>
      </c>
      <c r="S11" s="3">
        <v>1.0210000000000001E-5</v>
      </c>
      <c r="T11" s="3">
        <v>1.1107000000000001E-3</v>
      </c>
      <c r="U11" s="3">
        <v>2.1105299999999998E-3</v>
      </c>
      <c r="V11" s="3">
        <v>0.99676827999999995</v>
      </c>
      <c r="W11" s="3">
        <v>0.99676827999999995</v>
      </c>
      <c r="X11" s="3">
        <f t="shared" si="0"/>
        <v>1000.2</v>
      </c>
      <c r="Y11" s="4">
        <v>13</v>
      </c>
      <c r="Z11" s="3">
        <v>0.23</v>
      </c>
      <c r="AA11" s="3">
        <f t="shared" si="1"/>
        <v>40374.261635088296</v>
      </c>
      <c r="AB11" s="3">
        <f t="shared" si="2"/>
        <v>987.19399533333331</v>
      </c>
      <c r="AC11" s="3">
        <f t="shared" si="3"/>
        <v>974.19399533333331</v>
      </c>
      <c r="AD11" s="12">
        <f t="shared" si="4"/>
        <v>5766.57978948041</v>
      </c>
      <c r="AE11" s="12">
        <f t="shared" si="5"/>
        <v>5615.7037901983585</v>
      </c>
      <c r="AF11" s="12">
        <f t="shared" si="6"/>
        <v>3105.7124334683303</v>
      </c>
      <c r="AG11" s="12">
        <f t="shared" si="7"/>
        <v>98.318336483931958</v>
      </c>
      <c r="AH11" s="12">
        <f t="shared" si="8"/>
        <v>0.55304064272211717</v>
      </c>
      <c r="AI11" s="12">
        <f t="shared" si="9"/>
        <v>7.4510650970649976E-10</v>
      </c>
      <c r="AJ11" s="12">
        <f t="shared" si="10"/>
        <v>410.93809711978651</v>
      </c>
      <c r="AK11" s="12">
        <f t="shared" si="11"/>
        <v>0.13561390286045355</v>
      </c>
      <c r="AL11" s="3"/>
      <c r="AM11" s="3"/>
      <c r="AN11" s="3"/>
      <c r="AO11" s="4">
        <v>1</v>
      </c>
      <c r="AP11" s="4">
        <v>1</v>
      </c>
      <c r="AQ11" s="4">
        <v>1</v>
      </c>
      <c r="AR11" s="4">
        <v>1</v>
      </c>
      <c r="AS11" t="s">
        <v>41</v>
      </c>
      <c r="AT11" s="3">
        <v>3.134638E-2</v>
      </c>
      <c r="AU11" s="3">
        <v>6.4706159999999999E-2</v>
      </c>
      <c r="AV11" s="3">
        <v>0.23524659000000001</v>
      </c>
      <c r="AW11" s="3">
        <v>8.3995319999999998E-2</v>
      </c>
      <c r="AX11" s="3">
        <v>0.58470555000000002</v>
      </c>
    </row>
    <row r="12" spans="1:50" ht="19.5" customHeight="1" x14ac:dyDescent="0.2">
      <c r="A12" t="s">
        <v>41</v>
      </c>
      <c r="B12" t="s">
        <v>41</v>
      </c>
      <c r="C12" s="3">
        <v>6.3534391000000001</v>
      </c>
      <c r="D12" s="3">
        <v>0.1</v>
      </c>
      <c r="E12" s="3">
        <v>0.02</v>
      </c>
      <c r="F12" s="3">
        <v>3.0000000000000001E-3</v>
      </c>
      <c r="G12" s="4">
        <v>81</v>
      </c>
      <c r="H12" s="3">
        <v>96.8</v>
      </c>
      <c r="I12" s="4">
        <v>159</v>
      </c>
      <c r="J12" t="s">
        <v>54</v>
      </c>
      <c r="K12" t="s">
        <v>53</v>
      </c>
      <c r="L12" t="s">
        <v>43</v>
      </c>
      <c r="M12" t="s">
        <v>46</v>
      </c>
      <c r="N12" t="s">
        <v>56</v>
      </c>
      <c r="O12" s="3">
        <v>116.1</v>
      </c>
      <c r="P12" s="4">
        <v>11</v>
      </c>
      <c r="Q12" s="4">
        <v>11</v>
      </c>
      <c r="R12" s="5">
        <v>1.658E-6</v>
      </c>
      <c r="S12" s="3">
        <v>5.9419999999999997E-5</v>
      </c>
      <c r="T12" s="3">
        <v>6.4310699999999997E-3</v>
      </c>
      <c r="U12" s="3">
        <v>1.203331E-2</v>
      </c>
      <c r="V12" s="3">
        <v>0.98147454999999995</v>
      </c>
      <c r="W12" s="3">
        <v>0.98147454999999995</v>
      </c>
      <c r="X12" s="3">
        <f t="shared" si="0"/>
        <v>1000.2</v>
      </c>
      <c r="Y12" s="4">
        <v>13</v>
      </c>
      <c r="Z12" s="3">
        <v>0.23</v>
      </c>
      <c r="AA12" s="3">
        <f t="shared" si="1"/>
        <v>40374.261635088296</v>
      </c>
      <c r="AB12" s="3">
        <f t="shared" si="2"/>
        <v>500.09699766666665</v>
      </c>
      <c r="AC12" s="3">
        <f t="shared" si="3"/>
        <v>487.09699766666665</v>
      </c>
      <c r="AD12" s="12">
        <f t="shared" si="4"/>
        <v>1479.8639471906154</v>
      </c>
      <c r="AE12" s="12">
        <f t="shared" si="5"/>
        <v>1403.9259475495896</v>
      </c>
      <c r="AF12" s="12">
        <f t="shared" si="6"/>
        <v>3105.7124334683303</v>
      </c>
      <c r="AG12" s="12">
        <f t="shared" si="7"/>
        <v>98.318336483931958</v>
      </c>
      <c r="AH12" s="12">
        <f t="shared" si="8"/>
        <v>2.2121625708884687</v>
      </c>
      <c r="AI12" s="12">
        <f t="shared" si="9"/>
        <v>5.8069069768754211E-9</v>
      </c>
      <c r="AJ12" s="12">
        <f t="shared" si="10"/>
        <v>821.87619423957301</v>
      </c>
      <c r="AK12" s="12">
        <f t="shared" si="11"/>
        <v>6.7806951430226775E-2</v>
      </c>
      <c r="AL12" s="3"/>
      <c r="AM12" s="3"/>
      <c r="AN12" s="3"/>
      <c r="AO12" s="4">
        <v>1</v>
      </c>
      <c r="AP12" s="4">
        <v>1</v>
      </c>
      <c r="AQ12" s="4">
        <v>1</v>
      </c>
      <c r="AR12" s="4">
        <v>1</v>
      </c>
      <c r="AS12" t="s">
        <v>41</v>
      </c>
      <c r="AT12" s="3">
        <v>8.2296299999999999E-3</v>
      </c>
      <c r="AU12" s="3">
        <v>1.8294500000000002E-2</v>
      </c>
      <c r="AV12" s="3">
        <v>8.6195480000000005E-2</v>
      </c>
      <c r="AW12" s="3">
        <v>4.1346019999999997E-2</v>
      </c>
      <c r="AX12" s="3">
        <v>0.84593437999999999</v>
      </c>
    </row>
    <row r="13" spans="1:50" ht="19.5" customHeight="1" x14ac:dyDescent="0.2">
      <c r="A13" t="s">
        <v>41</v>
      </c>
      <c r="B13" t="s">
        <v>41</v>
      </c>
      <c r="C13" s="3">
        <v>6.3534391000000001</v>
      </c>
      <c r="D13" s="3">
        <v>0.1</v>
      </c>
      <c r="E13" s="3">
        <v>0.02</v>
      </c>
      <c r="F13" s="3">
        <v>4.0000000000000001E-3</v>
      </c>
      <c r="G13" s="4">
        <v>81</v>
      </c>
      <c r="H13" s="3">
        <v>92.6</v>
      </c>
      <c r="I13" s="4">
        <v>211</v>
      </c>
      <c r="J13" t="s">
        <v>54</v>
      </c>
      <c r="K13" t="s">
        <v>43</v>
      </c>
      <c r="L13" t="s">
        <v>43</v>
      </c>
      <c r="M13" t="s">
        <v>46</v>
      </c>
      <c r="O13" s="3">
        <v>111.1</v>
      </c>
      <c r="P13" s="4">
        <v>12</v>
      </c>
      <c r="Q13" s="4">
        <v>12</v>
      </c>
      <c r="R13" s="5">
        <v>5.366E-6</v>
      </c>
      <c r="S13" s="3">
        <v>1.9226000000000001E-4</v>
      </c>
      <c r="T13" s="3">
        <v>2.051151E-2</v>
      </c>
      <c r="U13" s="3">
        <v>3.6857880000000003E-2</v>
      </c>
      <c r="V13" s="3">
        <v>0.94243299000000003</v>
      </c>
      <c r="W13" s="3">
        <v>0.94243299000000003</v>
      </c>
      <c r="X13" s="3">
        <f t="shared" si="0"/>
        <v>1000.2</v>
      </c>
      <c r="Y13" s="4">
        <v>13</v>
      </c>
      <c r="Z13" s="3">
        <v>0.23</v>
      </c>
      <c r="AA13" s="3">
        <f t="shared" si="1"/>
        <v>40374.261635088296</v>
      </c>
      <c r="AB13" s="3">
        <f t="shared" si="2"/>
        <v>378.32274824999996</v>
      </c>
      <c r="AC13" s="3">
        <f t="shared" si="3"/>
        <v>365.32274824999996</v>
      </c>
      <c r="AD13" s="12">
        <f t="shared" si="4"/>
        <v>846.91184522741332</v>
      </c>
      <c r="AE13" s="12">
        <f t="shared" si="5"/>
        <v>789.70834549664403</v>
      </c>
      <c r="AF13" s="12">
        <f t="shared" si="6"/>
        <v>3105.7124334683303</v>
      </c>
      <c r="AG13" s="12">
        <f t="shared" si="7"/>
        <v>98.318336483931958</v>
      </c>
      <c r="AH13" s="12">
        <f t="shared" si="8"/>
        <v>3.9327334593572774</v>
      </c>
      <c r="AI13" s="12">
        <f t="shared" si="9"/>
        <v>1.3529046465609529E-8</v>
      </c>
      <c r="AJ13" s="12">
        <f t="shared" si="10"/>
        <v>1095.834925652764</v>
      </c>
      <c r="AK13" s="12">
        <f t="shared" si="11"/>
        <v>5.0855213572670088E-2</v>
      </c>
      <c r="AL13" s="3"/>
      <c r="AM13" s="3"/>
      <c r="AN13" s="3"/>
      <c r="AO13" s="4">
        <v>1</v>
      </c>
      <c r="AP13" s="4">
        <v>1</v>
      </c>
      <c r="AQ13" s="4">
        <v>1</v>
      </c>
      <c r="AR13" s="4">
        <v>1</v>
      </c>
      <c r="AS13" t="s">
        <v>41</v>
      </c>
      <c r="AT13" s="3">
        <v>3.4034400000000002E-3</v>
      </c>
      <c r="AU13" s="3">
        <v>7.6858100000000004E-3</v>
      </c>
      <c r="AV13" s="3">
        <v>3.859684E-2</v>
      </c>
      <c r="AW13" s="3">
        <v>2.0042049999999999E-2</v>
      </c>
      <c r="AX13" s="3">
        <v>0.93027185999999995</v>
      </c>
    </row>
    <row r="14" spans="1:50" ht="19.5" customHeight="1" x14ac:dyDescent="0.2">
      <c r="A14" t="s">
        <v>41</v>
      </c>
      <c r="B14" t="s">
        <v>41</v>
      </c>
      <c r="C14" s="3">
        <v>6.3534391000000001</v>
      </c>
      <c r="D14" s="3">
        <v>0.1</v>
      </c>
      <c r="E14" s="3">
        <v>2.5000000000000001E-2</v>
      </c>
      <c r="F14" s="3">
        <v>5.0000000000000001E-4</v>
      </c>
      <c r="G14" s="4">
        <v>81</v>
      </c>
      <c r="H14" s="3">
        <v>96.2</v>
      </c>
      <c r="I14" s="4">
        <v>91</v>
      </c>
      <c r="J14" t="s">
        <v>42</v>
      </c>
      <c r="K14" t="s">
        <v>43</v>
      </c>
      <c r="L14" t="s">
        <v>43</v>
      </c>
      <c r="M14" t="s">
        <v>44</v>
      </c>
      <c r="N14" t="s">
        <v>57</v>
      </c>
      <c r="O14" s="3">
        <v>115.4</v>
      </c>
      <c r="P14" s="4">
        <v>13</v>
      </c>
      <c r="Q14" s="4">
        <v>13</v>
      </c>
      <c r="R14" s="5">
        <v>2.4949999999999998E-8</v>
      </c>
      <c r="S14" s="5">
        <v>8.9400000000000004E-7</v>
      </c>
      <c r="T14" s="3">
        <v>9.7390000000000001E-5</v>
      </c>
      <c r="U14" s="3">
        <v>1.8560000000000001E-4</v>
      </c>
      <c r="V14" s="3">
        <v>0.99971608999999995</v>
      </c>
      <c r="W14" s="3">
        <v>0.99971608999999995</v>
      </c>
      <c r="X14" s="3">
        <f t="shared" si="0"/>
        <v>1000.2</v>
      </c>
      <c r="Y14" s="4">
        <v>13</v>
      </c>
      <c r="Z14" s="3">
        <v>0.23</v>
      </c>
      <c r="AA14" s="3">
        <f t="shared" si="1"/>
        <v>40374.261635088296</v>
      </c>
      <c r="AB14" s="3">
        <f t="shared" si="2"/>
        <v>2935.5819859999997</v>
      </c>
      <c r="AC14" s="3">
        <f t="shared" si="3"/>
        <v>2922.5819859999997</v>
      </c>
      <c r="AD14" s="12">
        <f t="shared" si="4"/>
        <v>50991.962109631379</v>
      </c>
      <c r="AE14" s="12">
        <f t="shared" si="5"/>
        <v>50541.334111785218</v>
      </c>
      <c r="AF14" s="12">
        <f t="shared" si="6"/>
        <v>3105.7124334683303</v>
      </c>
      <c r="AG14" s="12">
        <f t="shared" si="7"/>
        <v>153.62240075614372</v>
      </c>
      <c r="AH14" s="12">
        <f t="shared" si="8"/>
        <v>6.1448960302457459E-2</v>
      </c>
      <c r="AI14" s="12">
        <f t="shared" si="9"/>
        <v>2.8087538781412684E-11</v>
      </c>
      <c r="AJ14" s="12">
        <f t="shared" si="10"/>
        <v>171.22420713324439</v>
      </c>
      <c r="AK14" s="12">
        <f t="shared" si="11"/>
        <v>0.3254733668650886</v>
      </c>
      <c r="AL14" s="3"/>
      <c r="AM14" s="3"/>
      <c r="AN14" s="3"/>
      <c r="AO14" s="4">
        <v>2</v>
      </c>
      <c r="AP14" s="4">
        <v>1</v>
      </c>
      <c r="AQ14" s="4">
        <v>1</v>
      </c>
      <c r="AR14" s="4">
        <v>1</v>
      </c>
      <c r="AS14" t="s">
        <v>41</v>
      </c>
      <c r="AT14" s="3">
        <v>7.5618489999999997E-2</v>
      </c>
      <c r="AU14" s="3">
        <v>0.13611773999999999</v>
      </c>
      <c r="AV14" s="3">
        <v>0.34429477000000003</v>
      </c>
      <c r="AW14" s="3">
        <v>8.6246710000000004E-2</v>
      </c>
      <c r="AX14" s="3">
        <v>0.35772228</v>
      </c>
    </row>
    <row r="15" spans="1:50" ht="19.5" customHeight="1" x14ac:dyDescent="0.2">
      <c r="A15" t="s">
        <v>41</v>
      </c>
      <c r="B15" t="s">
        <v>41</v>
      </c>
      <c r="C15" s="3">
        <v>6.3534391000000001</v>
      </c>
      <c r="D15" s="3">
        <v>0.1</v>
      </c>
      <c r="E15" s="3">
        <v>2.5000000000000001E-2</v>
      </c>
      <c r="F15" s="3">
        <v>1.5E-3</v>
      </c>
      <c r="G15" s="4">
        <v>81</v>
      </c>
      <c r="H15" s="3">
        <v>101.5</v>
      </c>
      <c r="I15" s="4">
        <v>105</v>
      </c>
      <c r="J15" t="s">
        <v>42</v>
      </c>
      <c r="K15" t="s">
        <v>43</v>
      </c>
      <c r="L15" t="s">
        <v>43</v>
      </c>
      <c r="M15" t="s">
        <v>44</v>
      </c>
      <c r="N15" t="s">
        <v>58</v>
      </c>
      <c r="O15" s="3">
        <v>121.8</v>
      </c>
      <c r="P15" s="4">
        <v>14</v>
      </c>
      <c r="Q15" s="4">
        <v>14</v>
      </c>
      <c r="R15" s="5">
        <v>8.0729999999999996E-8</v>
      </c>
      <c r="S15" s="5">
        <v>2.8930000000000001E-6</v>
      </c>
      <c r="T15" s="3">
        <v>3.1509000000000002E-4</v>
      </c>
      <c r="U15" s="3">
        <v>6.0011999999999999E-4</v>
      </c>
      <c r="V15" s="3">
        <v>0.99908180999999996</v>
      </c>
      <c r="W15" s="3">
        <v>0.99908180999999996</v>
      </c>
      <c r="X15" s="3">
        <f t="shared" si="0"/>
        <v>1000.2</v>
      </c>
      <c r="Y15" s="4">
        <v>13</v>
      </c>
      <c r="Z15" s="3">
        <v>0.23</v>
      </c>
      <c r="AA15" s="3">
        <f t="shared" si="1"/>
        <v>40374.261635088296</v>
      </c>
      <c r="AB15" s="3">
        <f t="shared" si="2"/>
        <v>987.19399533333331</v>
      </c>
      <c r="AC15" s="3">
        <f t="shared" si="3"/>
        <v>974.19399533333331</v>
      </c>
      <c r="AD15" s="12">
        <f t="shared" si="4"/>
        <v>5766.57978948041</v>
      </c>
      <c r="AE15" s="12">
        <f t="shared" si="5"/>
        <v>5615.7037901983585</v>
      </c>
      <c r="AF15" s="12">
        <f t="shared" si="6"/>
        <v>3105.7124334683303</v>
      </c>
      <c r="AG15" s="12">
        <f t="shared" si="7"/>
        <v>153.62240075614372</v>
      </c>
      <c r="AH15" s="12">
        <f t="shared" si="8"/>
        <v>0.55304064272211717</v>
      </c>
      <c r="AI15" s="12">
        <f t="shared" si="9"/>
        <v>7.4510650970649976E-10</v>
      </c>
      <c r="AJ15" s="12">
        <f t="shared" si="10"/>
        <v>513.67262139973309</v>
      </c>
      <c r="AK15" s="12">
        <f t="shared" si="11"/>
        <v>0.10849112228836286</v>
      </c>
      <c r="AL15" s="3"/>
      <c r="AM15" s="3"/>
      <c r="AN15" s="3"/>
      <c r="AO15" s="4">
        <v>2</v>
      </c>
      <c r="AP15" s="4">
        <v>1</v>
      </c>
      <c r="AQ15" s="4">
        <v>1</v>
      </c>
      <c r="AR15" s="4">
        <v>1</v>
      </c>
      <c r="AS15" t="s">
        <v>41</v>
      </c>
      <c r="AT15" s="3">
        <v>3.134638E-2</v>
      </c>
      <c r="AU15" s="3">
        <v>6.4706159999999999E-2</v>
      </c>
      <c r="AV15" s="3">
        <v>0.23524659000000001</v>
      </c>
      <c r="AW15" s="3">
        <v>8.3995319999999998E-2</v>
      </c>
      <c r="AX15" s="3">
        <v>0.58470555000000002</v>
      </c>
    </row>
    <row r="16" spans="1:50" ht="19.5" customHeight="1" x14ac:dyDescent="0.2">
      <c r="A16" t="s">
        <v>41</v>
      </c>
      <c r="B16" t="s">
        <v>41</v>
      </c>
      <c r="C16" s="3">
        <v>6.3534391000000001</v>
      </c>
      <c r="D16" s="3">
        <v>0.1</v>
      </c>
      <c r="E16" s="3">
        <v>2.5000000000000001E-2</v>
      </c>
      <c r="F16" s="3">
        <v>3.0000000000000001E-3</v>
      </c>
      <c r="G16" s="4">
        <v>81</v>
      </c>
      <c r="H16" s="3">
        <v>113.3</v>
      </c>
      <c r="I16" s="4">
        <v>146</v>
      </c>
      <c r="J16" t="s">
        <v>54</v>
      </c>
      <c r="K16" t="s">
        <v>43</v>
      </c>
      <c r="L16" t="s">
        <v>43</v>
      </c>
      <c r="M16" t="s">
        <v>46</v>
      </c>
      <c r="N16" t="s">
        <v>58</v>
      </c>
      <c r="O16" s="4">
        <v>136</v>
      </c>
      <c r="P16" s="4">
        <v>15</v>
      </c>
      <c r="Q16" s="4">
        <v>15</v>
      </c>
      <c r="R16" s="5">
        <v>4.7E-7</v>
      </c>
      <c r="S16" s="3">
        <v>1.6840000000000001E-5</v>
      </c>
      <c r="T16" s="3">
        <v>1.8315499999999999E-3</v>
      </c>
      <c r="U16" s="3">
        <v>3.4730099999999999E-3</v>
      </c>
      <c r="V16" s="3">
        <v>0.99467813000000005</v>
      </c>
      <c r="W16" s="3">
        <v>0.99467813000000005</v>
      </c>
      <c r="X16" s="3">
        <f t="shared" si="0"/>
        <v>1000.2</v>
      </c>
      <c r="Y16" s="4">
        <v>13</v>
      </c>
      <c r="Z16" s="3">
        <v>0.23</v>
      </c>
      <c r="AA16" s="3">
        <f t="shared" si="1"/>
        <v>40374.261635088296</v>
      </c>
      <c r="AB16" s="3">
        <f t="shared" si="2"/>
        <v>500.09699766666665</v>
      </c>
      <c r="AC16" s="3">
        <f t="shared" si="3"/>
        <v>487.09699766666665</v>
      </c>
      <c r="AD16" s="12">
        <f t="shared" si="4"/>
        <v>1479.8639471906154</v>
      </c>
      <c r="AE16" s="12">
        <f t="shared" si="5"/>
        <v>1403.9259475495896</v>
      </c>
      <c r="AF16" s="12">
        <f t="shared" si="6"/>
        <v>3105.7124334683303</v>
      </c>
      <c r="AG16" s="12">
        <f t="shared" si="7"/>
        <v>153.62240075614372</v>
      </c>
      <c r="AH16" s="12">
        <f t="shared" si="8"/>
        <v>2.2121625708884687</v>
      </c>
      <c r="AI16" s="12">
        <f t="shared" si="9"/>
        <v>5.8069069768754211E-9</v>
      </c>
      <c r="AJ16" s="12">
        <f t="shared" si="10"/>
        <v>1027.3452427994662</v>
      </c>
      <c r="AK16" s="12">
        <f t="shared" si="11"/>
        <v>5.4245561144181428E-2</v>
      </c>
      <c r="AL16" s="3"/>
      <c r="AM16" s="3"/>
      <c r="AN16" s="3"/>
      <c r="AO16" s="4">
        <v>2</v>
      </c>
      <c r="AP16" s="4">
        <v>1</v>
      </c>
      <c r="AQ16" s="4">
        <v>1</v>
      </c>
      <c r="AR16" s="4">
        <v>1</v>
      </c>
      <c r="AS16" t="s">
        <v>41</v>
      </c>
      <c r="AT16" s="3">
        <v>8.2296299999999999E-3</v>
      </c>
      <c r="AU16" s="3">
        <v>1.8294500000000002E-2</v>
      </c>
      <c r="AV16" s="3">
        <v>8.6195480000000005E-2</v>
      </c>
      <c r="AW16" s="3">
        <v>4.1346019999999997E-2</v>
      </c>
      <c r="AX16" s="3">
        <v>0.84593437999999999</v>
      </c>
    </row>
    <row r="17" spans="1:50" ht="19.5" customHeight="1" x14ac:dyDescent="0.2">
      <c r="A17" t="s">
        <v>41</v>
      </c>
      <c r="B17" t="s">
        <v>41</v>
      </c>
      <c r="C17" s="3">
        <v>6.3534391000000001</v>
      </c>
      <c r="D17" s="3">
        <v>0.1</v>
      </c>
      <c r="E17" s="3">
        <v>2.5000000000000001E-2</v>
      </c>
      <c r="F17" s="3">
        <v>4.0000000000000001E-3</v>
      </c>
      <c r="G17" s="4">
        <v>81</v>
      </c>
      <c r="H17" s="3">
        <v>109.8</v>
      </c>
      <c r="I17" s="4">
        <v>587</v>
      </c>
      <c r="J17" t="s">
        <v>54</v>
      </c>
      <c r="K17" t="s">
        <v>53</v>
      </c>
      <c r="L17" t="s">
        <v>43</v>
      </c>
      <c r="M17" t="s">
        <v>46</v>
      </c>
      <c r="O17" s="3">
        <v>131.69999999999999</v>
      </c>
      <c r="P17" s="4">
        <v>16</v>
      </c>
      <c r="Q17" s="4">
        <v>16</v>
      </c>
      <c r="R17" s="5">
        <v>1.5209999999999999E-6</v>
      </c>
      <c r="S17" s="3">
        <v>5.4500000000000003E-5</v>
      </c>
      <c r="T17" s="3">
        <v>5.90261E-3</v>
      </c>
      <c r="U17" s="3">
        <v>1.1061380000000001E-2</v>
      </c>
      <c r="V17" s="3">
        <v>0.98297999000000003</v>
      </c>
      <c r="W17" s="3">
        <v>0.98297999000000003</v>
      </c>
      <c r="X17" s="3">
        <f t="shared" si="0"/>
        <v>1000.2</v>
      </c>
      <c r="Y17" s="4">
        <v>13</v>
      </c>
      <c r="Z17" s="3">
        <v>0.23</v>
      </c>
      <c r="AA17" s="3">
        <f t="shared" si="1"/>
        <v>40374.261635088296</v>
      </c>
      <c r="AB17" s="3">
        <f t="shared" si="2"/>
        <v>378.32274824999996</v>
      </c>
      <c r="AC17" s="3">
        <f t="shared" si="3"/>
        <v>365.32274824999996</v>
      </c>
      <c r="AD17" s="12">
        <f t="shared" si="4"/>
        <v>846.91184522741332</v>
      </c>
      <c r="AE17" s="12">
        <f t="shared" si="5"/>
        <v>789.70834549664403</v>
      </c>
      <c r="AF17" s="12">
        <f t="shared" si="6"/>
        <v>3105.7124334683303</v>
      </c>
      <c r="AG17" s="12">
        <f t="shared" si="7"/>
        <v>153.62240075614372</v>
      </c>
      <c r="AH17" s="12">
        <f t="shared" si="8"/>
        <v>3.9327334593572774</v>
      </c>
      <c r="AI17" s="12">
        <f t="shared" si="9"/>
        <v>1.3529046465609529E-8</v>
      </c>
      <c r="AJ17" s="12">
        <f t="shared" si="10"/>
        <v>1369.7936570659551</v>
      </c>
      <c r="AK17" s="12">
        <f t="shared" si="11"/>
        <v>4.0684170858136075E-2</v>
      </c>
      <c r="AL17" s="3"/>
      <c r="AM17" s="3"/>
      <c r="AN17" s="3"/>
      <c r="AO17" s="4">
        <v>2</v>
      </c>
      <c r="AP17" s="4">
        <v>1</v>
      </c>
      <c r="AQ17" s="4">
        <v>1</v>
      </c>
      <c r="AR17" s="4">
        <v>1</v>
      </c>
      <c r="AS17" t="s">
        <v>41</v>
      </c>
      <c r="AT17" s="3">
        <v>3.4034400000000002E-3</v>
      </c>
      <c r="AU17" s="3">
        <v>7.6858100000000004E-3</v>
      </c>
      <c r="AV17" s="3">
        <v>3.859684E-2</v>
      </c>
      <c r="AW17" s="3">
        <v>2.0042049999999999E-2</v>
      </c>
      <c r="AX17" s="3">
        <v>0.93027185999999995</v>
      </c>
    </row>
    <row r="18" spans="1:50" ht="19.5" customHeight="1" x14ac:dyDescent="0.2">
      <c r="A18" t="s">
        <v>41</v>
      </c>
      <c r="B18" t="s">
        <v>41</v>
      </c>
      <c r="C18" s="3">
        <v>6.3534391000000001</v>
      </c>
      <c r="D18" s="3">
        <v>0.15</v>
      </c>
      <c r="E18" s="3">
        <v>0.01</v>
      </c>
      <c r="F18" s="3">
        <v>5.0000000000000001E-4</v>
      </c>
      <c r="G18" s="4">
        <v>81</v>
      </c>
      <c r="H18" s="3">
        <v>33.6</v>
      </c>
      <c r="I18" s="4">
        <v>54</v>
      </c>
      <c r="J18" t="s">
        <v>45</v>
      </c>
      <c r="K18" t="s">
        <v>43</v>
      </c>
      <c r="L18" t="s">
        <v>43</v>
      </c>
      <c r="M18" t="s">
        <v>59</v>
      </c>
      <c r="O18" s="3">
        <v>40.299999999999997</v>
      </c>
      <c r="P18" s="4">
        <v>17</v>
      </c>
      <c r="Q18" s="4">
        <v>1</v>
      </c>
      <c r="R18" s="5">
        <v>1.733E-6</v>
      </c>
      <c r="S18" s="3">
        <v>6.2080000000000002E-5</v>
      </c>
      <c r="T18" s="3">
        <v>6.71786E-3</v>
      </c>
      <c r="U18" s="3">
        <v>1.2559519999999999E-2</v>
      </c>
      <c r="V18" s="3">
        <v>0.98065880999999999</v>
      </c>
      <c r="W18" s="3">
        <v>0.98065880999999999</v>
      </c>
      <c r="X18" s="3">
        <f t="shared" si="0"/>
        <v>1000.3</v>
      </c>
      <c r="Y18" s="4">
        <v>33</v>
      </c>
      <c r="Z18" s="3">
        <v>0.49</v>
      </c>
      <c r="AA18" s="3">
        <f t="shared" si="1"/>
        <v>40378.298253928035</v>
      </c>
      <c r="AB18" s="3">
        <f t="shared" si="2"/>
        <v>6259.3703179999993</v>
      </c>
      <c r="AC18" s="3">
        <f t="shared" si="3"/>
        <v>6226.3703179999993</v>
      </c>
      <c r="AD18" s="12">
        <f t="shared" si="4"/>
        <v>35977.70135707935</v>
      </c>
      <c r="AE18" s="12">
        <f t="shared" si="5"/>
        <v>35599.345580230867</v>
      </c>
      <c r="AF18" s="12">
        <f t="shared" si="6"/>
        <v>1223.5847955735769</v>
      </c>
      <c r="AG18" s="12">
        <f t="shared" si="7"/>
        <v>13.748396501457728</v>
      </c>
      <c r="AH18" s="12">
        <f t="shared" si="8"/>
        <v>3.4370991253644317E-2</v>
      </c>
      <c r="AI18" s="12">
        <f t="shared" si="9"/>
        <v>1.203958475967944E-10</v>
      </c>
      <c r="AJ18" s="12">
        <f t="shared" si="10"/>
        <v>24.045792153058109</v>
      </c>
      <c r="AK18" s="12">
        <f t="shared" si="11"/>
        <v>1.4547151006213286</v>
      </c>
      <c r="AL18" s="3"/>
      <c r="AM18" s="3"/>
      <c r="AN18" s="3"/>
      <c r="AO18" s="4">
        <v>5</v>
      </c>
      <c r="AP18" s="4">
        <v>1</v>
      </c>
      <c r="AQ18" s="3">
        <v>0.99974560000000001</v>
      </c>
      <c r="AR18" s="4">
        <v>1</v>
      </c>
      <c r="AS18" t="s">
        <v>41</v>
      </c>
      <c r="AT18" s="3">
        <v>9.5012470000000002E-2</v>
      </c>
      <c r="AU18" s="3">
        <v>0.16134635999999999</v>
      </c>
      <c r="AV18" s="3">
        <v>0.36010845000000002</v>
      </c>
      <c r="AW18" s="3">
        <v>8.0896319999999994E-2</v>
      </c>
      <c r="AX18" s="3">
        <v>0.30263641000000002</v>
      </c>
    </row>
    <row r="19" spans="1:50" ht="19.5" customHeight="1" x14ac:dyDescent="0.2">
      <c r="A19" t="s">
        <v>41</v>
      </c>
      <c r="B19" t="s">
        <v>41</v>
      </c>
      <c r="C19" s="3">
        <v>6.3534391000000001</v>
      </c>
      <c r="D19" s="3">
        <v>0.15</v>
      </c>
      <c r="E19" s="3">
        <v>0.01</v>
      </c>
      <c r="F19" s="3">
        <v>1.5E-3</v>
      </c>
      <c r="G19" s="4">
        <v>81</v>
      </c>
      <c r="H19" s="3">
        <v>39.5</v>
      </c>
      <c r="I19" s="4">
        <v>83</v>
      </c>
      <c r="J19" t="s">
        <v>43</v>
      </c>
      <c r="K19" t="s">
        <v>43</v>
      </c>
      <c r="L19" t="s">
        <v>43</v>
      </c>
      <c r="M19" t="s">
        <v>59</v>
      </c>
      <c r="O19" s="3">
        <v>47.4</v>
      </c>
      <c r="P19" s="4">
        <v>18</v>
      </c>
      <c r="Q19" s="4">
        <v>2</v>
      </c>
      <c r="R19" s="5">
        <v>5.6069999999999998E-6</v>
      </c>
      <c r="S19" s="3">
        <v>2.0089000000000001E-4</v>
      </c>
      <c r="T19" s="3">
        <v>2.141241E-2</v>
      </c>
      <c r="U19" s="3">
        <v>3.8377880000000003E-2</v>
      </c>
      <c r="V19" s="3">
        <v>0.94000320999999998</v>
      </c>
      <c r="W19" s="3">
        <v>0.94000320999999998</v>
      </c>
      <c r="X19" s="3">
        <f t="shared" si="0"/>
        <v>1000.3</v>
      </c>
      <c r="Y19" s="4">
        <v>33</v>
      </c>
      <c r="Z19" s="3">
        <v>0.49</v>
      </c>
      <c r="AA19" s="3">
        <f t="shared" si="1"/>
        <v>40378.298253928035</v>
      </c>
      <c r="AB19" s="3">
        <f t="shared" si="2"/>
        <v>2108.4567726666664</v>
      </c>
      <c r="AC19" s="3">
        <f t="shared" si="3"/>
        <v>2075.4567726666664</v>
      </c>
      <c r="AD19" s="12">
        <f t="shared" si="4"/>
        <v>4082.2681011973691</v>
      </c>
      <c r="AE19" s="12">
        <f t="shared" si="5"/>
        <v>3955.482842247874</v>
      </c>
      <c r="AF19" s="12">
        <f t="shared" si="6"/>
        <v>1223.5847955735769</v>
      </c>
      <c r="AG19" s="12">
        <f t="shared" si="7"/>
        <v>13.748396501457728</v>
      </c>
      <c r="AH19" s="12">
        <f t="shared" si="8"/>
        <v>0.30933892128279883</v>
      </c>
      <c r="AI19" s="12">
        <f t="shared" si="9"/>
        <v>3.1832053226975109E-9</v>
      </c>
      <c r="AJ19" s="12">
        <f t="shared" si="10"/>
        <v>72.13737645917432</v>
      </c>
      <c r="AK19" s="12">
        <f t="shared" si="11"/>
        <v>0.48490503354044284</v>
      </c>
      <c r="AL19" s="3"/>
      <c r="AM19" s="3"/>
      <c r="AN19" s="3"/>
      <c r="AO19" s="4">
        <v>5</v>
      </c>
      <c r="AP19" s="4">
        <v>1</v>
      </c>
      <c r="AQ19" s="3">
        <v>0.98364969999999996</v>
      </c>
      <c r="AR19" s="4">
        <v>1</v>
      </c>
      <c r="AS19" t="s">
        <v>41</v>
      </c>
      <c r="AT19" s="3">
        <v>6.3699909999999998E-2</v>
      </c>
      <c r="AU19" s="3">
        <v>0.11890162</v>
      </c>
      <c r="AV19" s="3">
        <v>0.32758217000000001</v>
      </c>
      <c r="AW19" s="3">
        <v>8.8728580000000001E-2</v>
      </c>
      <c r="AX19" s="3">
        <v>0.40108772999999998</v>
      </c>
    </row>
    <row r="20" spans="1:50" ht="19.5" customHeight="1" x14ac:dyDescent="0.2">
      <c r="A20" t="s">
        <v>48</v>
      </c>
      <c r="B20" t="s">
        <v>48</v>
      </c>
      <c r="C20" s="3">
        <v>6.3534391000000001</v>
      </c>
      <c r="D20" s="3">
        <v>0.15</v>
      </c>
      <c r="E20" s="3">
        <v>0.01</v>
      </c>
      <c r="F20" s="3">
        <v>3.0000000000000001E-3</v>
      </c>
      <c r="G20" s="4">
        <v>81</v>
      </c>
      <c r="H20" s="3">
        <v>44.8</v>
      </c>
      <c r="I20" s="4">
        <v>129</v>
      </c>
      <c r="J20" t="s">
        <v>54</v>
      </c>
      <c r="K20" t="s">
        <v>43</v>
      </c>
      <c r="L20" t="s">
        <v>47</v>
      </c>
      <c r="M20" t="s">
        <v>49</v>
      </c>
      <c r="O20" s="3">
        <v>53.8</v>
      </c>
      <c r="P20" s="4">
        <v>19</v>
      </c>
      <c r="Q20" s="4">
        <v>3</v>
      </c>
      <c r="R20" s="3">
        <v>3.2639999999999999E-5</v>
      </c>
      <c r="S20" s="3">
        <v>1.1683100000000001E-3</v>
      </c>
      <c r="T20" s="3">
        <v>0.11277687</v>
      </c>
      <c r="U20" s="3">
        <v>0.15693439000000001</v>
      </c>
      <c r="V20" s="3">
        <v>0.72908779000000001</v>
      </c>
      <c r="W20" s="3">
        <v>0.72908779000000001</v>
      </c>
      <c r="X20" s="3">
        <f t="shared" si="0"/>
        <v>1000.3</v>
      </c>
      <c r="Y20" s="4">
        <v>33</v>
      </c>
      <c r="Z20" s="3">
        <v>0.49</v>
      </c>
      <c r="AA20" s="3">
        <f t="shared" si="1"/>
        <v>40378.298253928035</v>
      </c>
      <c r="AB20" s="3">
        <f t="shared" si="2"/>
        <v>1070.7283863333332</v>
      </c>
      <c r="AC20" s="3">
        <f t="shared" si="3"/>
        <v>1037.7283863333332</v>
      </c>
      <c r="AD20" s="12">
        <f t="shared" si="4"/>
        <v>1052.763340036716</v>
      </c>
      <c r="AE20" s="12">
        <f t="shared" si="5"/>
        <v>988.87071056196851</v>
      </c>
      <c r="AF20" s="12">
        <f t="shared" si="6"/>
        <v>1223.5847955735769</v>
      </c>
      <c r="AG20" s="12">
        <f t="shared" si="7"/>
        <v>13.748396501457728</v>
      </c>
      <c r="AH20" s="12">
        <f t="shared" si="8"/>
        <v>1.2373556851311953</v>
      </c>
      <c r="AI20" s="12">
        <f t="shared" si="9"/>
        <v>2.4686835215892921E-8</v>
      </c>
      <c r="AJ20" s="12">
        <f t="shared" si="10"/>
        <v>144.27475291834864</v>
      </c>
      <c r="AK20" s="12">
        <f t="shared" si="11"/>
        <v>0.24245251677022142</v>
      </c>
      <c r="AL20" s="3"/>
      <c r="AM20" s="3"/>
      <c r="AN20" s="3"/>
      <c r="AO20" s="4">
        <v>5</v>
      </c>
      <c r="AP20" s="4">
        <v>0</v>
      </c>
      <c r="AQ20" s="3">
        <v>6.7924700000000005E-2</v>
      </c>
      <c r="AR20" s="4">
        <v>0</v>
      </c>
      <c r="AS20" t="s">
        <v>51</v>
      </c>
      <c r="AT20" s="3">
        <v>3.4830880000000002E-2</v>
      </c>
      <c r="AU20" s="3">
        <v>7.1112300000000003E-2</v>
      </c>
      <c r="AV20" s="3">
        <v>0.24993356999999999</v>
      </c>
      <c r="AW20" s="3">
        <v>8.6107959999999997E-2</v>
      </c>
      <c r="AX20" s="3">
        <v>0.55801529000000005</v>
      </c>
    </row>
    <row r="21" spans="1:50" ht="19.5" customHeight="1" x14ac:dyDescent="0.2">
      <c r="A21" t="s">
        <v>60</v>
      </c>
      <c r="B21" t="s">
        <v>60</v>
      </c>
      <c r="C21" s="3">
        <v>6.3534391000000001</v>
      </c>
      <c r="D21" s="3">
        <v>0.15</v>
      </c>
      <c r="E21" s="3">
        <v>0.01</v>
      </c>
      <c r="F21" s="3">
        <v>4.0000000000000001E-3</v>
      </c>
      <c r="G21" s="4">
        <v>81</v>
      </c>
      <c r="H21" s="3">
        <v>47.9</v>
      </c>
      <c r="I21" s="2" t="s">
        <v>43</v>
      </c>
      <c r="J21" t="s">
        <v>43</v>
      </c>
      <c r="K21" t="s">
        <v>43</v>
      </c>
      <c r="L21" t="s">
        <v>43</v>
      </c>
      <c r="M21" t="s">
        <v>49</v>
      </c>
      <c r="N21" t="s">
        <v>61</v>
      </c>
      <c r="O21" s="3">
        <v>57.5</v>
      </c>
      <c r="P21" s="4">
        <v>20</v>
      </c>
      <c r="Q21" s="4">
        <v>4</v>
      </c>
      <c r="R21" s="3">
        <v>1.0562E-4</v>
      </c>
      <c r="S21" s="3">
        <v>3.7704700000000002E-3</v>
      </c>
      <c r="T21" s="3">
        <v>0.29006011999999998</v>
      </c>
      <c r="U21" s="3">
        <v>0.25203259</v>
      </c>
      <c r="V21" s="3">
        <v>0.45403120000000002</v>
      </c>
      <c r="W21" s="3">
        <v>0.45403120000000002</v>
      </c>
      <c r="X21" s="3">
        <f t="shared" si="0"/>
        <v>1000.3</v>
      </c>
      <c r="Y21" s="4">
        <v>33</v>
      </c>
      <c r="Z21" s="3">
        <v>0.49</v>
      </c>
      <c r="AA21" s="3">
        <f t="shared" si="1"/>
        <v>40378.298253928035</v>
      </c>
      <c r="AB21" s="3">
        <f t="shared" si="2"/>
        <v>811.29628974999991</v>
      </c>
      <c r="AC21" s="3">
        <f t="shared" si="3"/>
        <v>778.29628974999991</v>
      </c>
      <c r="AD21" s="12">
        <f t="shared" si="4"/>
        <v>604.40924679716784</v>
      </c>
      <c r="AE21" s="12">
        <f t="shared" si="5"/>
        <v>556.2397746911073</v>
      </c>
      <c r="AF21" s="12">
        <f t="shared" si="6"/>
        <v>1223.5847955735769</v>
      </c>
      <c r="AG21" s="12">
        <f t="shared" si="7"/>
        <v>13.748396501457728</v>
      </c>
      <c r="AH21" s="12">
        <f t="shared" si="8"/>
        <v>2.1997434402332363</v>
      </c>
      <c r="AI21" s="12">
        <f t="shared" si="9"/>
        <v>5.7332886582041685E-8</v>
      </c>
      <c r="AJ21" s="12">
        <f t="shared" si="10"/>
        <v>192.36633722446487</v>
      </c>
      <c r="AK21" s="12">
        <f t="shared" si="11"/>
        <v>0.18183938757766607</v>
      </c>
      <c r="AL21" s="3"/>
      <c r="AM21" s="3"/>
      <c r="AN21" s="3"/>
      <c r="AO21" s="4">
        <v>5</v>
      </c>
      <c r="AP21" s="4">
        <v>0</v>
      </c>
      <c r="AQ21" s="3">
        <v>6.1220000000000003E-4</v>
      </c>
      <c r="AR21" s="4">
        <v>0</v>
      </c>
      <c r="AS21" t="s">
        <v>51</v>
      </c>
      <c r="AT21" s="3">
        <v>2.3345009999999999E-2</v>
      </c>
      <c r="AU21" s="3">
        <v>4.9430389999999998E-2</v>
      </c>
      <c r="AV21" s="3">
        <v>0.19513368</v>
      </c>
      <c r="AW21" s="3">
        <v>7.619397E-2</v>
      </c>
      <c r="AX21" s="3">
        <v>0.65589695999999997</v>
      </c>
    </row>
    <row r="22" spans="1:50" ht="19.5" customHeight="1" x14ac:dyDescent="0.2">
      <c r="A22" t="s">
        <v>41</v>
      </c>
      <c r="B22" t="s">
        <v>41</v>
      </c>
      <c r="C22" s="3">
        <v>6.3534391000000001</v>
      </c>
      <c r="D22" s="3">
        <v>0.15</v>
      </c>
      <c r="E22" s="3">
        <v>1.4999999999999999E-2</v>
      </c>
      <c r="F22" s="3">
        <v>5.0000000000000001E-4</v>
      </c>
      <c r="G22" s="4">
        <v>81</v>
      </c>
      <c r="H22" s="4">
        <v>46</v>
      </c>
      <c r="I22" s="4">
        <v>55</v>
      </c>
      <c r="J22" t="s">
        <v>45</v>
      </c>
      <c r="K22" t="s">
        <v>43</v>
      </c>
      <c r="L22" t="s">
        <v>43</v>
      </c>
      <c r="M22" t="s">
        <v>59</v>
      </c>
      <c r="O22" s="3">
        <v>55.2</v>
      </c>
      <c r="P22" s="4">
        <v>21</v>
      </c>
      <c r="Q22" s="4">
        <v>5</v>
      </c>
      <c r="R22" s="5">
        <v>4.9110000000000005E-7</v>
      </c>
      <c r="S22" s="3">
        <v>1.7600000000000001E-5</v>
      </c>
      <c r="T22" s="3">
        <v>1.9136299999999999E-3</v>
      </c>
      <c r="U22" s="3">
        <v>3.6277800000000002E-3</v>
      </c>
      <c r="V22" s="3">
        <v>0.99444049999999995</v>
      </c>
      <c r="W22" s="3">
        <v>0.99444049999999995</v>
      </c>
      <c r="X22" s="3">
        <f t="shared" si="0"/>
        <v>1000.3</v>
      </c>
      <c r="Y22" s="4">
        <v>33</v>
      </c>
      <c r="Z22" s="3">
        <v>0.49</v>
      </c>
      <c r="AA22" s="3">
        <f t="shared" si="1"/>
        <v>40378.298253928035</v>
      </c>
      <c r="AB22" s="3">
        <f t="shared" si="2"/>
        <v>6259.3703179999993</v>
      </c>
      <c r="AC22" s="3">
        <f t="shared" si="3"/>
        <v>6226.3703179999993</v>
      </c>
      <c r="AD22" s="12">
        <f t="shared" si="4"/>
        <v>35977.70135707935</v>
      </c>
      <c r="AE22" s="12">
        <f t="shared" si="5"/>
        <v>35599.345580230867</v>
      </c>
      <c r="AF22" s="12">
        <f t="shared" si="6"/>
        <v>1223.5847955735769</v>
      </c>
      <c r="AG22" s="12">
        <f t="shared" si="7"/>
        <v>30.933892128279886</v>
      </c>
      <c r="AH22" s="12">
        <f t="shared" si="8"/>
        <v>3.4370991253644317E-2</v>
      </c>
      <c r="AI22" s="12">
        <f t="shared" si="9"/>
        <v>1.203958475967944E-10</v>
      </c>
      <c r="AJ22" s="12">
        <f t="shared" si="10"/>
        <v>36.06868822958716</v>
      </c>
      <c r="AK22" s="12">
        <f t="shared" si="11"/>
        <v>0.9698100670808858</v>
      </c>
      <c r="AL22" s="3"/>
      <c r="AM22" s="3"/>
      <c r="AN22" s="3"/>
      <c r="AO22" s="4">
        <v>1</v>
      </c>
      <c r="AP22" s="4">
        <v>1</v>
      </c>
      <c r="AQ22" s="3">
        <v>0.99999919999999998</v>
      </c>
      <c r="AR22" s="4">
        <v>1</v>
      </c>
      <c r="AS22" t="s">
        <v>41</v>
      </c>
      <c r="AT22" s="3">
        <v>9.5012470000000002E-2</v>
      </c>
      <c r="AU22" s="3">
        <v>0.16134635999999999</v>
      </c>
      <c r="AV22" s="3">
        <v>0.36010845000000002</v>
      </c>
      <c r="AW22" s="3">
        <v>8.0896319999999994E-2</v>
      </c>
      <c r="AX22" s="3">
        <v>0.30263641000000002</v>
      </c>
    </row>
    <row r="23" spans="1:50" ht="19.5" customHeight="1" x14ac:dyDescent="0.2">
      <c r="A23" t="s">
        <v>41</v>
      </c>
      <c r="B23" t="s">
        <v>41</v>
      </c>
      <c r="C23" s="3">
        <v>6.3534391000000001</v>
      </c>
      <c r="D23" s="3">
        <v>0.15</v>
      </c>
      <c r="E23" s="3">
        <v>1.4999999999999999E-2</v>
      </c>
      <c r="F23" s="3">
        <v>1.5E-3</v>
      </c>
      <c r="G23" s="4">
        <v>81</v>
      </c>
      <c r="H23" s="3">
        <v>51.9</v>
      </c>
      <c r="I23" s="4">
        <v>84</v>
      </c>
      <c r="J23" t="s">
        <v>54</v>
      </c>
      <c r="K23" t="s">
        <v>43</v>
      </c>
      <c r="L23" t="s">
        <v>43</v>
      </c>
      <c r="M23" t="s">
        <v>59</v>
      </c>
      <c r="N23" t="s">
        <v>62</v>
      </c>
      <c r="O23" s="3">
        <v>62.3</v>
      </c>
      <c r="P23" s="4">
        <v>22</v>
      </c>
      <c r="Q23" s="4">
        <v>6</v>
      </c>
      <c r="R23" s="5">
        <v>1.5889999999999999E-6</v>
      </c>
      <c r="S23" s="3">
        <v>5.6950000000000002E-5</v>
      </c>
      <c r="T23" s="3">
        <v>6.1659799999999997E-3</v>
      </c>
      <c r="U23" s="3">
        <v>1.154614E-2</v>
      </c>
      <c r="V23" s="3">
        <v>0.98222933999999995</v>
      </c>
      <c r="W23" s="3">
        <v>0.98222933999999995</v>
      </c>
      <c r="X23" s="3">
        <f t="shared" si="0"/>
        <v>1000.3</v>
      </c>
      <c r="Y23" s="4">
        <v>33</v>
      </c>
      <c r="Z23" s="3">
        <v>0.49</v>
      </c>
      <c r="AA23" s="3">
        <f t="shared" si="1"/>
        <v>40378.298253928035</v>
      </c>
      <c r="AB23" s="3">
        <f t="shared" si="2"/>
        <v>2108.4567726666664</v>
      </c>
      <c r="AC23" s="3">
        <f t="shared" si="3"/>
        <v>2075.4567726666664</v>
      </c>
      <c r="AD23" s="12">
        <f t="shared" si="4"/>
        <v>4082.2681011973691</v>
      </c>
      <c r="AE23" s="12">
        <f t="shared" si="5"/>
        <v>3955.482842247874</v>
      </c>
      <c r="AF23" s="12">
        <f t="shared" si="6"/>
        <v>1223.5847955735769</v>
      </c>
      <c r="AG23" s="12">
        <f t="shared" si="7"/>
        <v>30.933892128279886</v>
      </c>
      <c r="AH23" s="12">
        <f t="shared" si="8"/>
        <v>0.30933892128279883</v>
      </c>
      <c r="AI23" s="12">
        <f t="shared" si="9"/>
        <v>3.1832053226975109E-9</v>
      </c>
      <c r="AJ23" s="12">
        <f t="shared" si="10"/>
        <v>108.20606468876149</v>
      </c>
      <c r="AK23" s="12">
        <f t="shared" si="11"/>
        <v>0.32327002236029523</v>
      </c>
      <c r="AL23" s="3"/>
      <c r="AM23" s="3"/>
      <c r="AN23" s="3"/>
      <c r="AO23" s="4">
        <v>1</v>
      </c>
      <c r="AP23" s="4">
        <v>1</v>
      </c>
      <c r="AQ23" s="3">
        <v>0.99994700000000003</v>
      </c>
      <c r="AR23" s="4">
        <v>1</v>
      </c>
      <c r="AS23" t="s">
        <v>41</v>
      </c>
      <c r="AT23" s="3">
        <v>6.3699909999999998E-2</v>
      </c>
      <c r="AU23" s="3">
        <v>0.11890162</v>
      </c>
      <c r="AV23" s="3">
        <v>0.32758217000000001</v>
      </c>
      <c r="AW23" s="3">
        <v>8.8728580000000001E-2</v>
      </c>
      <c r="AX23" s="3">
        <v>0.40108772999999998</v>
      </c>
    </row>
    <row r="24" spans="1:50" ht="19.5" customHeight="1" x14ac:dyDescent="0.2">
      <c r="A24" t="s">
        <v>41</v>
      </c>
      <c r="B24" t="s">
        <v>41</v>
      </c>
      <c r="C24" s="3">
        <v>6.3534391000000001</v>
      </c>
      <c r="D24" s="3">
        <v>0.15</v>
      </c>
      <c r="E24" s="3">
        <v>1.4999999999999999E-2</v>
      </c>
      <c r="F24" s="3">
        <v>3.0000000000000001E-3</v>
      </c>
      <c r="G24" s="4">
        <v>81</v>
      </c>
      <c r="H24" s="3">
        <v>56.7</v>
      </c>
      <c r="I24" s="4">
        <v>91</v>
      </c>
      <c r="J24" t="s">
        <v>54</v>
      </c>
      <c r="K24" t="s">
        <v>43</v>
      </c>
      <c r="L24" t="s">
        <v>43</v>
      </c>
      <c r="M24" t="s">
        <v>46</v>
      </c>
      <c r="O24" s="4">
        <v>68</v>
      </c>
      <c r="P24" s="4">
        <v>23</v>
      </c>
      <c r="Q24" s="4">
        <v>7</v>
      </c>
      <c r="R24" s="5">
        <v>9.2529999999999993E-6</v>
      </c>
      <c r="S24" s="3">
        <v>3.3146E-4</v>
      </c>
      <c r="T24" s="3">
        <v>3.4840709999999997E-2</v>
      </c>
      <c r="U24" s="3">
        <v>6.0109129999999997E-2</v>
      </c>
      <c r="V24" s="3">
        <v>0.90470945000000003</v>
      </c>
      <c r="W24" s="3">
        <v>0.90470945000000003</v>
      </c>
      <c r="X24" s="3">
        <f t="shared" si="0"/>
        <v>1000.3</v>
      </c>
      <c r="Y24" s="4">
        <v>33</v>
      </c>
      <c r="Z24" s="3">
        <v>0.49</v>
      </c>
      <c r="AA24" s="3">
        <f t="shared" si="1"/>
        <v>40378.298253928035</v>
      </c>
      <c r="AB24" s="3">
        <f t="shared" si="2"/>
        <v>1070.7283863333332</v>
      </c>
      <c r="AC24" s="3">
        <f t="shared" si="3"/>
        <v>1037.7283863333332</v>
      </c>
      <c r="AD24" s="12">
        <f t="shared" si="4"/>
        <v>1052.763340036716</v>
      </c>
      <c r="AE24" s="12">
        <f t="shared" si="5"/>
        <v>988.87071056196851</v>
      </c>
      <c r="AF24" s="12">
        <f t="shared" si="6"/>
        <v>1223.5847955735769</v>
      </c>
      <c r="AG24" s="12">
        <f t="shared" si="7"/>
        <v>30.933892128279886</v>
      </c>
      <c r="AH24" s="12">
        <f t="shared" si="8"/>
        <v>1.2373556851311953</v>
      </c>
      <c r="AI24" s="12">
        <f t="shared" si="9"/>
        <v>2.4686835215892921E-8</v>
      </c>
      <c r="AJ24" s="12">
        <f t="shared" si="10"/>
        <v>216.41212937752297</v>
      </c>
      <c r="AK24" s="12">
        <f t="shared" si="11"/>
        <v>0.16163501118014761</v>
      </c>
      <c r="AL24" s="3"/>
      <c r="AM24" s="3"/>
      <c r="AN24" s="3"/>
      <c r="AO24" s="4">
        <v>1</v>
      </c>
      <c r="AP24" s="4">
        <v>1</v>
      </c>
      <c r="AQ24" s="3">
        <v>0.95359959999999999</v>
      </c>
      <c r="AR24" s="4">
        <v>1</v>
      </c>
      <c r="AS24" t="s">
        <v>41</v>
      </c>
      <c r="AT24" s="3">
        <v>3.4830880000000002E-2</v>
      </c>
      <c r="AU24" s="3">
        <v>7.1112300000000003E-2</v>
      </c>
      <c r="AV24" s="3">
        <v>0.24993356999999999</v>
      </c>
      <c r="AW24" s="3">
        <v>8.6107959999999997E-2</v>
      </c>
      <c r="AX24" s="3">
        <v>0.55801529000000005</v>
      </c>
    </row>
    <row r="25" spans="1:50" ht="19.5" customHeight="1" x14ac:dyDescent="0.2">
      <c r="A25" t="s">
        <v>41</v>
      </c>
      <c r="B25" t="s">
        <v>41</v>
      </c>
      <c r="C25" s="3">
        <v>6.3534391000000001</v>
      </c>
      <c r="D25" s="3">
        <v>0.15</v>
      </c>
      <c r="E25" s="3">
        <v>1.4999999999999999E-2</v>
      </c>
      <c r="F25" s="3">
        <v>4.0000000000000001E-3</v>
      </c>
      <c r="G25" s="4">
        <v>81</v>
      </c>
      <c r="H25" s="3">
        <v>60.8</v>
      </c>
      <c r="I25" s="4">
        <v>142</v>
      </c>
      <c r="J25" t="s">
        <v>54</v>
      </c>
      <c r="K25" t="s">
        <v>43</v>
      </c>
      <c r="L25" t="s">
        <v>43</v>
      </c>
      <c r="M25" t="s">
        <v>63</v>
      </c>
      <c r="N25" t="s">
        <v>64</v>
      </c>
      <c r="O25" s="3">
        <v>72.900000000000006</v>
      </c>
      <c r="P25" s="4">
        <v>24</v>
      </c>
      <c r="Q25" s="4">
        <v>8</v>
      </c>
      <c r="R25" s="3">
        <v>2.9940000000000001E-5</v>
      </c>
      <c r="S25" s="3">
        <v>1.0718399999999999E-3</v>
      </c>
      <c r="T25" s="3">
        <v>0.10444799</v>
      </c>
      <c r="U25" s="3">
        <v>0.14865935999999999</v>
      </c>
      <c r="V25" s="3">
        <v>0.74579086999999999</v>
      </c>
      <c r="W25" s="3">
        <v>0.74579086999999999</v>
      </c>
      <c r="X25" s="3">
        <f t="shared" si="0"/>
        <v>1000.3</v>
      </c>
      <c r="Y25" s="4">
        <v>33</v>
      </c>
      <c r="Z25" s="3">
        <v>0.49</v>
      </c>
      <c r="AA25" s="3">
        <f t="shared" si="1"/>
        <v>40378.298253928035</v>
      </c>
      <c r="AB25" s="3">
        <f t="shared" si="2"/>
        <v>811.29628974999991</v>
      </c>
      <c r="AC25" s="3">
        <f t="shared" si="3"/>
        <v>778.29628974999991</v>
      </c>
      <c r="AD25" s="12">
        <f t="shared" si="4"/>
        <v>604.40924679716784</v>
      </c>
      <c r="AE25" s="12">
        <f t="shared" si="5"/>
        <v>556.2397746911073</v>
      </c>
      <c r="AF25" s="12">
        <f t="shared" si="6"/>
        <v>1223.5847955735769</v>
      </c>
      <c r="AG25" s="12">
        <f t="shared" si="7"/>
        <v>30.933892128279886</v>
      </c>
      <c r="AH25" s="12">
        <f t="shared" si="8"/>
        <v>2.1997434402332363</v>
      </c>
      <c r="AI25" s="12">
        <f t="shared" si="9"/>
        <v>5.7332886582041685E-8</v>
      </c>
      <c r="AJ25" s="12">
        <f t="shared" si="10"/>
        <v>288.54950583669728</v>
      </c>
      <c r="AK25" s="12">
        <f t="shared" si="11"/>
        <v>0.12122625838511072</v>
      </c>
      <c r="AL25" s="3"/>
      <c r="AM25" s="3"/>
      <c r="AN25" s="3"/>
      <c r="AO25" s="4">
        <v>1</v>
      </c>
      <c r="AP25" s="4">
        <v>1</v>
      </c>
      <c r="AQ25" s="3">
        <v>0.13888800000000001</v>
      </c>
      <c r="AR25" s="4">
        <v>0</v>
      </c>
      <c r="AS25" t="s">
        <v>41</v>
      </c>
      <c r="AT25" s="3">
        <v>2.3345009999999999E-2</v>
      </c>
      <c r="AU25" s="3">
        <v>4.9430389999999998E-2</v>
      </c>
      <c r="AV25" s="3">
        <v>0.19513368</v>
      </c>
      <c r="AW25" s="3">
        <v>7.619397E-2</v>
      </c>
      <c r="AX25" s="3">
        <v>0.65589695999999997</v>
      </c>
    </row>
    <row r="26" spans="1:50" ht="19.5" customHeight="1" x14ac:dyDescent="0.2">
      <c r="A26" t="s">
        <v>41</v>
      </c>
      <c r="B26" t="s">
        <v>41</v>
      </c>
      <c r="C26" s="3">
        <v>6.3534391000000001</v>
      </c>
      <c r="D26" s="3">
        <v>0.15</v>
      </c>
      <c r="E26" s="3">
        <v>0.02</v>
      </c>
      <c r="F26" s="3">
        <v>5.0000000000000001E-4</v>
      </c>
      <c r="G26" s="4">
        <v>81</v>
      </c>
      <c r="H26" s="4">
        <v>59</v>
      </c>
      <c r="I26" s="4">
        <v>59</v>
      </c>
      <c r="J26" t="s">
        <v>45</v>
      </c>
      <c r="K26" t="s">
        <v>43</v>
      </c>
      <c r="L26" t="s">
        <v>43</v>
      </c>
      <c r="M26" t="s">
        <v>59</v>
      </c>
      <c r="O26" s="3">
        <v>70.8</v>
      </c>
      <c r="P26" s="4">
        <v>25</v>
      </c>
      <c r="Q26" s="4">
        <v>9</v>
      </c>
      <c r="R26" s="5">
        <v>1.392E-7</v>
      </c>
      <c r="S26" s="5">
        <v>4.989E-6</v>
      </c>
      <c r="T26" s="3">
        <v>5.4319999999999998E-4</v>
      </c>
      <c r="U26" s="3">
        <v>1.03388E-3</v>
      </c>
      <c r="V26" s="3">
        <v>0.99841780000000002</v>
      </c>
      <c r="W26" s="3">
        <v>0.99841780000000002</v>
      </c>
      <c r="X26" s="3">
        <f t="shared" si="0"/>
        <v>1000.3</v>
      </c>
      <c r="Y26" s="4">
        <v>33</v>
      </c>
      <c r="Z26" s="3">
        <v>0.49</v>
      </c>
      <c r="AA26" s="3">
        <f t="shared" si="1"/>
        <v>40378.298253928035</v>
      </c>
      <c r="AB26" s="3">
        <f t="shared" si="2"/>
        <v>6259.3703179999993</v>
      </c>
      <c r="AC26" s="3">
        <f t="shared" si="3"/>
        <v>6226.3703179999993</v>
      </c>
      <c r="AD26" s="12">
        <f t="shared" si="4"/>
        <v>35977.70135707935</v>
      </c>
      <c r="AE26" s="12">
        <f t="shared" si="5"/>
        <v>35599.345580230867</v>
      </c>
      <c r="AF26" s="12">
        <f t="shared" si="6"/>
        <v>1223.5847955735769</v>
      </c>
      <c r="AG26" s="12">
        <f t="shared" si="7"/>
        <v>54.993586005830913</v>
      </c>
      <c r="AH26" s="12">
        <f t="shared" si="8"/>
        <v>3.4370991253644317E-2</v>
      </c>
      <c r="AI26" s="12">
        <f t="shared" si="9"/>
        <v>1.203958475967944E-10</v>
      </c>
      <c r="AJ26" s="12">
        <f t="shared" si="10"/>
        <v>48.091584306116218</v>
      </c>
      <c r="AK26" s="12">
        <f t="shared" si="11"/>
        <v>0.72735755031066429</v>
      </c>
      <c r="AL26" s="3"/>
      <c r="AM26" s="3"/>
      <c r="AN26" s="3"/>
      <c r="AO26" s="4">
        <v>2</v>
      </c>
      <c r="AP26" s="4">
        <v>1</v>
      </c>
      <c r="AQ26" s="4">
        <v>1</v>
      </c>
      <c r="AR26" s="4">
        <v>1</v>
      </c>
      <c r="AS26" t="s">
        <v>41</v>
      </c>
      <c r="AT26" s="3">
        <v>9.5012470000000002E-2</v>
      </c>
      <c r="AU26" s="3">
        <v>0.16134635999999999</v>
      </c>
      <c r="AV26" s="3">
        <v>0.36010845000000002</v>
      </c>
      <c r="AW26" s="3">
        <v>8.0896319999999994E-2</v>
      </c>
      <c r="AX26" s="3">
        <v>0.30263641000000002</v>
      </c>
    </row>
    <row r="27" spans="1:50" ht="19.5" customHeight="1" x14ac:dyDescent="0.2">
      <c r="A27" t="s">
        <v>41</v>
      </c>
      <c r="B27" t="s">
        <v>41</v>
      </c>
      <c r="C27" s="3">
        <v>6.3534391000000001</v>
      </c>
      <c r="D27" s="3">
        <v>0.15</v>
      </c>
      <c r="E27" s="3">
        <v>0.02</v>
      </c>
      <c r="F27" s="3">
        <v>1.5E-3</v>
      </c>
      <c r="G27" s="4">
        <v>81</v>
      </c>
      <c r="H27" s="3">
        <v>69.7</v>
      </c>
      <c r="I27" s="4">
        <v>90</v>
      </c>
      <c r="J27" t="s">
        <v>54</v>
      </c>
      <c r="K27" t="s">
        <v>43</v>
      </c>
      <c r="L27" t="s">
        <v>43</v>
      </c>
      <c r="M27" t="s">
        <v>59</v>
      </c>
      <c r="O27" s="3">
        <v>83.6</v>
      </c>
      <c r="P27" s="4">
        <v>26</v>
      </c>
      <c r="Q27" s="4">
        <v>10</v>
      </c>
      <c r="R27" s="5">
        <v>4.5050000000000002E-7</v>
      </c>
      <c r="S27" s="3">
        <v>1.6140000000000001E-5</v>
      </c>
      <c r="T27" s="3">
        <v>1.75571E-3</v>
      </c>
      <c r="U27" s="3">
        <v>3.32993E-3</v>
      </c>
      <c r="V27" s="3">
        <v>0.99489775999999996</v>
      </c>
      <c r="W27" s="3">
        <v>0.99489775999999996</v>
      </c>
      <c r="X27" s="3">
        <f t="shared" si="0"/>
        <v>1000.3</v>
      </c>
      <c r="Y27" s="4">
        <v>33</v>
      </c>
      <c r="Z27" s="3">
        <v>0.49</v>
      </c>
      <c r="AA27" s="3">
        <f t="shared" si="1"/>
        <v>40378.298253928035</v>
      </c>
      <c r="AB27" s="3">
        <f t="shared" si="2"/>
        <v>2108.4567726666664</v>
      </c>
      <c r="AC27" s="3">
        <f t="shared" si="3"/>
        <v>2075.4567726666664</v>
      </c>
      <c r="AD27" s="12">
        <f t="shared" si="4"/>
        <v>4082.2681011973691</v>
      </c>
      <c r="AE27" s="12">
        <f t="shared" si="5"/>
        <v>3955.482842247874</v>
      </c>
      <c r="AF27" s="12">
        <f t="shared" si="6"/>
        <v>1223.5847955735769</v>
      </c>
      <c r="AG27" s="12">
        <f t="shared" si="7"/>
        <v>54.993586005830913</v>
      </c>
      <c r="AH27" s="12">
        <f t="shared" si="8"/>
        <v>0.30933892128279883</v>
      </c>
      <c r="AI27" s="12">
        <f t="shared" si="9"/>
        <v>3.1832053226975109E-9</v>
      </c>
      <c r="AJ27" s="12">
        <f t="shared" si="10"/>
        <v>144.27475291834864</v>
      </c>
      <c r="AK27" s="12">
        <f t="shared" si="11"/>
        <v>0.24245251677022142</v>
      </c>
      <c r="AL27" s="3"/>
      <c r="AM27" s="3"/>
      <c r="AN27" s="3"/>
      <c r="AO27" s="4">
        <v>2</v>
      </c>
      <c r="AP27" s="4">
        <v>1</v>
      </c>
      <c r="AQ27" s="3">
        <v>0.99999970000000005</v>
      </c>
      <c r="AR27" s="4">
        <v>1</v>
      </c>
      <c r="AS27" t="s">
        <v>41</v>
      </c>
      <c r="AT27" s="3">
        <v>6.3699909999999998E-2</v>
      </c>
      <c r="AU27" s="3">
        <v>0.11890162</v>
      </c>
      <c r="AV27" s="3">
        <v>0.32758217000000001</v>
      </c>
      <c r="AW27" s="3">
        <v>8.8728580000000001E-2</v>
      </c>
      <c r="AX27" s="3">
        <v>0.40108772999999998</v>
      </c>
    </row>
    <row r="28" spans="1:50" ht="19.5" customHeight="1" x14ac:dyDescent="0.2">
      <c r="A28" t="s">
        <v>41</v>
      </c>
      <c r="B28" t="s">
        <v>41</v>
      </c>
      <c r="C28" s="3">
        <v>6.3534391000000001</v>
      </c>
      <c r="D28" s="3">
        <v>0.15</v>
      </c>
      <c r="E28" s="3">
        <v>0.02</v>
      </c>
      <c r="F28" s="3">
        <v>3.0000000000000001E-3</v>
      </c>
      <c r="G28" s="4">
        <v>81</v>
      </c>
      <c r="H28" s="3">
        <v>70.8</v>
      </c>
      <c r="I28" s="4">
        <v>115</v>
      </c>
      <c r="J28" t="s">
        <v>54</v>
      </c>
      <c r="K28" t="s">
        <v>43</v>
      </c>
      <c r="L28" t="s">
        <v>43</v>
      </c>
      <c r="M28" t="s">
        <v>59</v>
      </c>
      <c r="O28" s="4">
        <v>85</v>
      </c>
      <c r="P28" s="4">
        <v>27</v>
      </c>
      <c r="Q28" s="4">
        <v>11</v>
      </c>
      <c r="R28" s="5">
        <v>2.6230000000000001E-6</v>
      </c>
      <c r="S28" s="3">
        <v>9.3980000000000005E-5</v>
      </c>
      <c r="T28" s="3">
        <v>1.013382E-2</v>
      </c>
      <c r="U28" s="3">
        <v>1.8760099999999998E-2</v>
      </c>
      <c r="V28" s="3">
        <v>0.97100947000000004</v>
      </c>
      <c r="W28" s="3">
        <v>0.97100947000000004</v>
      </c>
      <c r="X28" s="3">
        <f t="shared" si="0"/>
        <v>1000.3</v>
      </c>
      <c r="Y28" s="4">
        <v>33</v>
      </c>
      <c r="Z28" s="3">
        <v>0.49</v>
      </c>
      <c r="AA28" s="3">
        <f t="shared" si="1"/>
        <v>40378.298253928035</v>
      </c>
      <c r="AB28" s="3">
        <f t="shared" si="2"/>
        <v>1070.7283863333332</v>
      </c>
      <c r="AC28" s="3">
        <f t="shared" si="3"/>
        <v>1037.7283863333332</v>
      </c>
      <c r="AD28" s="12">
        <f t="shared" si="4"/>
        <v>1052.763340036716</v>
      </c>
      <c r="AE28" s="12">
        <f t="shared" si="5"/>
        <v>988.87071056196851</v>
      </c>
      <c r="AF28" s="12">
        <f t="shared" si="6"/>
        <v>1223.5847955735769</v>
      </c>
      <c r="AG28" s="12">
        <f t="shared" si="7"/>
        <v>54.993586005830913</v>
      </c>
      <c r="AH28" s="12">
        <f t="shared" si="8"/>
        <v>1.2373556851311953</v>
      </c>
      <c r="AI28" s="12">
        <f t="shared" si="9"/>
        <v>2.4686835215892921E-8</v>
      </c>
      <c r="AJ28" s="12">
        <f t="shared" si="10"/>
        <v>288.54950583669728</v>
      </c>
      <c r="AK28" s="12">
        <f t="shared" si="11"/>
        <v>0.12122625838511071</v>
      </c>
      <c r="AL28" s="3"/>
      <c r="AM28" s="3"/>
      <c r="AN28" s="3"/>
      <c r="AO28" s="4">
        <v>2</v>
      </c>
      <c r="AP28" s="4">
        <v>1</v>
      </c>
      <c r="AQ28" s="3">
        <v>0.99967870000000003</v>
      </c>
      <c r="AR28" s="4">
        <v>1</v>
      </c>
      <c r="AS28" t="s">
        <v>41</v>
      </c>
      <c r="AT28" s="3">
        <v>3.4830880000000002E-2</v>
      </c>
      <c r="AU28" s="3">
        <v>7.1112300000000003E-2</v>
      </c>
      <c r="AV28" s="3">
        <v>0.24993356999999999</v>
      </c>
      <c r="AW28" s="3">
        <v>8.6107959999999997E-2</v>
      </c>
      <c r="AX28" s="3">
        <v>0.55801529000000005</v>
      </c>
    </row>
    <row r="29" spans="1:50" ht="19.5" customHeight="1" x14ac:dyDescent="0.2">
      <c r="A29" t="s">
        <v>41</v>
      </c>
      <c r="B29" t="s">
        <v>41</v>
      </c>
      <c r="C29" s="3">
        <v>6.3534391000000001</v>
      </c>
      <c r="D29" s="3">
        <v>0.15</v>
      </c>
      <c r="E29" s="3">
        <v>0.02</v>
      </c>
      <c r="F29" s="3">
        <v>4.0000000000000001E-3</v>
      </c>
      <c r="G29" s="4">
        <v>81</v>
      </c>
      <c r="H29" s="3">
        <v>76.7</v>
      </c>
      <c r="I29" s="4">
        <v>145</v>
      </c>
      <c r="J29" t="s">
        <v>54</v>
      </c>
      <c r="K29" t="s">
        <v>43</v>
      </c>
      <c r="L29" t="s">
        <v>43</v>
      </c>
      <c r="M29" t="s">
        <v>63</v>
      </c>
      <c r="O29" s="4">
        <v>92</v>
      </c>
      <c r="P29" s="4">
        <v>28</v>
      </c>
      <c r="Q29" s="4">
        <v>12</v>
      </c>
      <c r="R29" s="5">
        <v>8.4880000000000007E-6</v>
      </c>
      <c r="S29" s="3">
        <v>3.0406999999999998E-4</v>
      </c>
      <c r="T29" s="3">
        <v>3.2054529999999998E-2</v>
      </c>
      <c r="U29" s="3">
        <v>5.5739820000000002E-2</v>
      </c>
      <c r="V29" s="3">
        <v>0.91189308999999996</v>
      </c>
      <c r="W29" s="3">
        <v>0.91189308999999996</v>
      </c>
      <c r="X29" s="3">
        <f t="shared" si="0"/>
        <v>1000.3</v>
      </c>
      <c r="Y29" s="4">
        <v>33</v>
      </c>
      <c r="Z29" s="3">
        <v>0.49</v>
      </c>
      <c r="AA29" s="3">
        <f t="shared" si="1"/>
        <v>40378.298253928035</v>
      </c>
      <c r="AB29" s="3">
        <f t="shared" si="2"/>
        <v>811.29628974999991</v>
      </c>
      <c r="AC29" s="3">
        <f t="shared" si="3"/>
        <v>778.29628974999991</v>
      </c>
      <c r="AD29" s="12">
        <f t="shared" si="4"/>
        <v>604.40924679716784</v>
      </c>
      <c r="AE29" s="12">
        <f t="shared" si="5"/>
        <v>556.2397746911073</v>
      </c>
      <c r="AF29" s="12">
        <f t="shared" si="6"/>
        <v>1223.5847955735769</v>
      </c>
      <c r="AG29" s="12">
        <f t="shared" si="7"/>
        <v>54.993586005830913</v>
      </c>
      <c r="AH29" s="12">
        <f t="shared" si="8"/>
        <v>2.1997434402332363</v>
      </c>
      <c r="AI29" s="12">
        <f t="shared" si="9"/>
        <v>5.7332886582041685E-8</v>
      </c>
      <c r="AJ29" s="12">
        <f t="shared" si="10"/>
        <v>384.73267444892974</v>
      </c>
      <c r="AK29" s="12">
        <f t="shared" si="11"/>
        <v>9.0919693788833036E-2</v>
      </c>
      <c r="AL29" s="3"/>
      <c r="AM29" s="3"/>
      <c r="AN29" s="3"/>
      <c r="AO29" s="4">
        <v>2</v>
      </c>
      <c r="AP29" s="4">
        <v>1</v>
      </c>
      <c r="AQ29" s="3">
        <v>0.9583931</v>
      </c>
      <c r="AR29" s="4">
        <v>1</v>
      </c>
      <c r="AS29" t="s">
        <v>41</v>
      </c>
      <c r="AT29" s="3">
        <v>2.3345009999999999E-2</v>
      </c>
      <c r="AU29" s="3">
        <v>4.9430389999999998E-2</v>
      </c>
      <c r="AV29" s="3">
        <v>0.19513368</v>
      </c>
      <c r="AW29" s="3">
        <v>7.619397E-2</v>
      </c>
      <c r="AX29" s="3">
        <v>0.65589695999999997</v>
      </c>
    </row>
    <row r="30" spans="1:50" ht="19.5" customHeight="1" x14ac:dyDescent="0.2">
      <c r="A30" t="s">
        <v>41</v>
      </c>
      <c r="B30" t="s">
        <v>41</v>
      </c>
      <c r="C30" s="3">
        <v>6.3534391000000001</v>
      </c>
      <c r="D30" s="3">
        <v>0.15</v>
      </c>
      <c r="E30" s="3">
        <v>2.5000000000000001E-2</v>
      </c>
      <c r="F30" s="3">
        <v>5.0000000000000001E-4</v>
      </c>
      <c r="G30" s="4">
        <v>81</v>
      </c>
      <c r="H30" s="3">
        <v>71.400000000000006</v>
      </c>
      <c r="I30" s="4">
        <v>74</v>
      </c>
      <c r="J30" t="s">
        <v>45</v>
      </c>
      <c r="K30" t="s">
        <v>43</v>
      </c>
      <c r="L30" t="s">
        <v>43</v>
      </c>
      <c r="M30" t="s">
        <v>59</v>
      </c>
      <c r="O30" s="3">
        <v>85.7</v>
      </c>
      <c r="P30" s="4">
        <v>29</v>
      </c>
      <c r="Q30" s="4">
        <v>13</v>
      </c>
      <c r="R30" s="5">
        <v>3.9459999999999997E-8</v>
      </c>
      <c r="S30" s="5">
        <v>1.4139999999999999E-6</v>
      </c>
      <c r="T30" s="3">
        <v>1.5404000000000001E-4</v>
      </c>
      <c r="U30" s="3">
        <v>2.9350999999999997E-4</v>
      </c>
      <c r="V30" s="3">
        <v>0.99955099999999997</v>
      </c>
      <c r="W30" s="3">
        <v>0.99955099999999997</v>
      </c>
      <c r="X30" s="3">
        <f t="shared" si="0"/>
        <v>1000.3</v>
      </c>
      <c r="Y30" s="4">
        <v>33</v>
      </c>
      <c r="Z30" s="3">
        <v>0.49</v>
      </c>
      <c r="AA30" s="3">
        <f t="shared" si="1"/>
        <v>40378.298253928035</v>
      </c>
      <c r="AB30" s="3">
        <f t="shared" si="2"/>
        <v>6259.3703179999993</v>
      </c>
      <c r="AC30" s="3">
        <f t="shared" si="3"/>
        <v>6226.3703179999993</v>
      </c>
      <c r="AD30" s="12">
        <f t="shared" si="4"/>
        <v>35977.70135707935</v>
      </c>
      <c r="AE30" s="12">
        <f t="shared" si="5"/>
        <v>35599.345580230867</v>
      </c>
      <c r="AF30" s="12">
        <f t="shared" si="6"/>
        <v>1223.5847955735769</v>
      </c>
      <c r="AG30" s="12">
        <f t="shared" si="7"/>
        <v>85.927478134110828</v>
      </c>
      <c r="AH30" s="12">
        <f t="shared" si="8"/>
        <v>3.4370991253644317E-2</v>
      </c>
      <c r="AI30" s="12">
        <f t="shared" si="9"/>
        <v>1.203958475967944E-10</v>
      </c>
      <c r="AJ30" s="12">
        <f t="shared" si="10"/>
        <v>60.114480382645269</v>
      </c>
      <c r="AK30" s="12">
        <f t="shared" si="11"/>
        <v>0.58188604024853152</v>
      </c>
      <c r="AL30" s="3"/>
      <c r="AM30" s="3"/>
      <c r="AN30" s="3"/>
      <c r="AO30" s="4">
        <v>2</v>
      </c>
      <c r="AP30" s="4">
        <v>1</v>
      </c>
      <c r="AQ30" s="4">
        <v>1</v>
      </c>
      <c r="AR30" s="4">
        <v>1</v>
      </c>
      <c r="AS30" t="s">
        <v>41</v>
      </c>
      <c r="AT30" s="3">
        <v>9.5012470000000002E-2</v>
      </c>
      <c r="AU30" s="3">
        <v>0.16134635999999999</v>
      </c>
      <c r="AV30" s="3">
        <v>0.36010845000000002</v>
      </c>
      <c r="AW30" s="3">
        <v>8.0896319999999994E-2</v>
      </c>
      <c r="AX30" s="3">
        <v>0.30263641000000002</v>
      </c>
    </row>
    <row r="31" spans="1:50" ht="19.5" customHeight="1" x14ac:dyDescent="0.2">
      <c r="A31" t="s">
        <v>41</v>
      </c>
      <c r="B31" t="s">
        <v>41</v>
      </c>
      <c r="C31" s="3">
        <v>6.3534391000000001</v>
      </c>
      <c r="D31" s="3">
        <v>0.15</v>
      </c>
      <c r="E31" s="3">
        <v>2.5000000000000001E-2</v>
      </c>
      <c r="F31" s="3">
        <v>1.5E-3</v>
      </c>
      <c r="G31" s="4">
        <v>81</v>
      </c>
      <c r="H31" s="3">
        <v>80.2</v>
      </c>
      <c r="I31" s="4">
        <v>85</v>
      </c>
      <c r="J31" t="s">
        <v>54</v>
      </c>
      <c r="K31" t="s">
        <v>43</v>
      </c>
      <c r="L31" t="s">
        <v>43</v>
      </c>
      <c r="M31" t="s">
        <v>59</v>
      </c>
      <c r="O31" s="3">
        <v>96.2</v>
      </c>
      <c r="P31" s="4">
        <v>30</v>
      </c>
      <c r="Q31" s="4">
        <v>14</v>
      </c>
      <c r="R31" s="5">
        <v>1.2770000000000001E-7</v>
      </c>
      <c r="S31" s="5">
        <v>4.5759999999999999E-6</v>
      </c>
      <c r="T31" s="3">
        <v>4.9830999999999996E-4</v>
      </c>
      <c r="U31" s="3">
        <v>9.4857000000000003E-4</v>
      </c>
      <c r="V31" s="3">
        <v>0.99854841000000005</v>
      </c>
      <c r="W31" s="3">
        <v>0.99854841000000005</v>
      </c>
      <c r="X31" s="3">
        <f t="shared" si="0"/>
        <v>1000.3</v>
      </c>
      <c r="Y31" s="4">
        <v>33</v>
      </c>
      <c r="Z31" s="3">
        <v>0.49</v>
      </c>
      <c r="AA31" s="3">
        <f t="shared" si="1"/>
        <v>40378.298253928035</v>
      </c>
      <c r="AB31" s="3">
        <f t="shared" si="2"/>
        <v>2108.4567726666664</v>
      </c>
      <c r="AC31" s="3">
        <f t="shared" si="3"/>
        <v>2075.4567726666664</v>
      </c>
      <c r="AD31" s="12">
        <f t="shared" si="4"/>
        <v>4082.2681011973691</v>
      </c>
      <c r="AE31" s="12">
        <f t="shared" si="5"/>
        <v>3955.482842247874</v>
      </c>
      <c r="AF31" s="12">
        <f t="shared" si="6"/>
        <v>1223.5847955735769</v>
      </c>
      <c r="AG31" s="12">
        <f t="shared" si="7"/>
        <v>85.927478134110828</v>
      </c>
      <c r="AH31" s="12">
        <f t="shared" si="8"/>
        <v>0.30933892128279883</v>
      </c>
      <c r="AI31" s="12">
        <f t="shared" si="9"/>
        <v>3.1832053226975109E-9</v>
      </c>
      <c r="AJ31" s="12">
        <f t="shared" si="10"/>
        <v>180.34344114793581</v>
      </c>
      <c r="AK31" s="12">
        <f t="shared" si="11"/>
        <v>0.19396201341617716</v>
      </c>
      <c r="AL31" s="3"/>
      <c r="AM31" s="3"/>
      <c r="AN31" s="3"/>
      <c r="AO31" s="4">
        <v>2</v>
      </c>
      <c r="AP31" s="4">
        <v>1</v>
      </c>
      <c r="AQ31" s="4">
        <v>1</v>
      </c>
      <c r="AR31" s="4">
        <v>1</v>
      </c>
      <c r="AS31" t="s">
        <v>41</v>
      </c>
      <c r="AT31" s="3">
        <v>6.3699909999999998E-2</v>
      </c>
      <c r="AU31" s="3">
        <v>0.11890162</v>
      </c>
      <c r="AV31" s="3">
        <v>0.32758217000000001</v>
      </c>
      <c r="AW31" s="3">
        <v>8.8728580000000001E-2</v>
      </c>
      <c r="AX31" s="3">
        <v>0.40108772999999998</v>
      </c>
    </row>
    <row r="32" spans="1:50" ht="19.5" customHeight="1" x14ac:dyDescent="0.2">
      <c r="A32" t="s">
        <v>41</v>
      </c>
      <c r="B32" t="s">
        <v>41</v>
      </c>
      <c r="C32" s="3">
        <v>6.3534391000000001</v>
      </c>
      <c r="D32" s="3">
        <v>0.15</v>
      </c>
      <c r="E32" s="3">
        <v>2.5000000000000001E-2</v>
      </c>
      <c r="F32" s="3">
        <v>3.0000000000000001E-3</v>
      </c>
      <c r="G32" s="4">
        <v>81</v>
      </c>
      <c r="H32" s="3">
        <v>75.5</v>
      </c>
      <c r="I32" s="4">
        <v>98</v>
      </c>
      <c r="J32" t="s">
        <v>54</v>
      </c>
      <c r="K32" t="s">
        <v>53</v>
      </c>
      <c r="L32" t="s">
        <v>43</v>
      </c>
      <c r="M32" t="s">
        <v>46</v>
      </c>
      <c r="N32" t="s">
        <v>65</v>
      </c>
      <c r="O32" s="3">
        <v>90.6</v>
      </c>
      <c r="P32" s="4">
        <v>31</v>
      </c>
      <c r="Q32" s="4">
        <v>15</v>
      </c>
      <c r="R32" s="5">
        <v>7.4349999999999995E-7</v>
      </c>
      <c r="S32" s="3">
        <v>2.6639999999999999E-5</v>
      </c>
      <c r="T32" s="3">
        <v>2.8939500000000002E-3</v>
      </c>
      <c r="U32" s="3">
        <v>5.4706499999999996E-3</v>
      </c>
      <c r="V32" s="3">
        <v>0.99160802000000003</v>
      </c>
      <c r="W32" s="3">
        <v>0.99160802000000003</v>
      </c>
      <c r="X32" s="3">
        <f t="shared" si="0"/>
        <v>1000.3</v>
      </c>
      <c r="Y32" s="4">
        <v>33</v>
      </c>
      <c r="Z32" s="3">
        <v>0.49</v>
      </c>
      <c r="AA32" s="3">
        <f t="shared" si="1"/>
        <v>40378.298253928035</v>
      </c>
      <c r="AB32" s="3">
        <f t="shared" si="2"/>
        <v>1070.7283863333332</v>
      </c>
      <c r="AC32" s="3">
        <f t="shared" si="3"/>
        <v>1037.7283863333332</v>
      </c>
      <c r="AD32" s="12">
        <f t="shared" si="4"/>
        <v>1052.763340036716</v>
      </c>
      <c r="AE32" s="12">
        <f t="shared" si="5"/>
        <v>988.87071056196851</v>
      </c>
      <c r="AF32" s="12">
        <f t="shared" si="6"/>
        <v>1223.5847955735769</v>
      </c>
      <c r="AG32" s="12">
        <f t="shared" si="7"/>
        <v>85.927478134110828</v>
      </c>
      <c r="AH32" s="12">
        <f t="shared" si="8"/>
        <v>1.2373556851311953</v>
      </c>
      <c r="AI32" s="12">
        <f t="shared" si="9"/>
        <v>2.4686835215892921E-8</v>
      </c>
      <c r="AJ32" s="12">
        <f t="shared" si="10"/>
        <v>360.68688229587161</v>
      </c>
      <c r="AK32" s="12">
        <f t="shared" si="11"/>
        <v>9.6981006708088582E-2</v>
      </c>
      <c r="AL32" s="3"/>
      <c r="AM32" s="3"/>
      <c r="AN32" s="3"/>
      <c r="AO32" s="4">
        <v>2</v>
      </c>
      <c r="AP32" s="4">
        <v>1</v>
      </c>
      <c r="AQ32" s="3">
        <v>0.99999740000000004</v>
      </c>
      <c r="AR32" s="4">
        <v>1</v>
      </c>
      <c r="AS32" t="s">
        <v>41</v>
      </c>
      <c r="AT32" s="3">
        <v>3.4830880000000002E-2</v>
      </c>
      <c r="AU32" s="3">
        <v>7.1112300000000003E-2</v>
      </c>
      <c r="AV32" s="3">
        <v>0.24993356999999999</v>
      </c>
      <c r="AW32" s="3">
        <v>8.6107959999999997E-2</v>
      </c>
      <c r="AX32" s="3">
        <v>0.55801529000000005</v>
      </c>
    </row>
    <row r="33" spans="1:50" ht="19.5" customHeight="1" x14ac:dyDescent="0.2">
      <c r="A33" t="s">
        <v>41</v>
      </c>
      <c r="B33" t="s">
        <v>41</v>
      </c>
      <c r="C33" s="3">
        <v>6.3534391000000001</v>
      </c>
      <c r="D33" s="3">
        <v>0.15</v>
      </c>
      <c r="E33" s="3">
        <v>2.5000000000000001E-2</v>
      </c>
      <c r="F33" s="3">
        <v>4.0000000000000001E-3</v>
      </c>
      <c r="G33" s="4">
        <v>81</v>
      </c>
      <c r="H33" s="3">
        <v>82.7</v>
      </c>
      <c r="I33" s="4">
        <v>107</v>
      </c>
      <c r="J33" t="s">
        <v>54</v>
      </c>
      <c r="K33" t="s">
        <v>53</v>
      </c>
      <c r="L33" t="s">
        <v>43</v>
      </c>
      <c r="M33" t="s">
        <v>46</v>
      </c>
      <c r="N33" t="s">
        <v>66</v>
      </c>
      <c r="O33" s="3">
        <v>99.2</v>
      </c>
      <c r="P33" s="4">
        <v>32</v>
      </c>
      <c r="Q33" s="4">
        <v>16</v>
      </c>
      <c r="R33" s="5">
        <v>2.4059999999999999E-6</v>
      </c>
      <c r="S33" s="3">
        <v>8.6210000000000003E-5</v>
      </c>
      <c r="T33" s="3">
        <v>9.3039999999999998E-3</v>
      </c>
      <c r="U33" s="3">
        <v>1.7265139999999998E-2</v>
      </c>
      <c r="V33" s="3">
        <v>0.97334224999999996</v>
      </c>
      <c r="W33" s="3">
        <v>0.97334224999999996</v>
      </c>
      <c r="X33" s="3">
        <f t="shared" si="0"/>
        <v>1000.3</v>
      </c>
      <c r="Y33" s="4">
        <v>33</v>
      </c>
      <c r="Z33" s="3">
        <v>0.49</v>
      </c>
      <c r="AA33" s="3">
        <f t="shared" si="1"/>
        <v>40378.298253928035</v>
      </c>
      <c r="AB33" s="3">
        <f t="shared" si="2"/>
        <v>811.29628974999991</v>
      </c>
      <c r="AC33" s="3">
        <f t="shared" si="3"/>
        <v>778.29628974999991</v>
      </c>
      <c r="AD33" s="12">
        <f t="shared" si="4"/>
        <v>604.40924679716784</v>
      </c>
      <c r="AE33" s="12">
        <f t="shared" si="5"/>
        <v>556.2397746911073</v>
      </c>
      <c r="AF33" s="12">
        <f t="shared" si="6"/>
        <v>1223.5847955735769</v>
      </c>
      <c r="AG33" s="12">
        <f t="shared" si="7"/>
        <v>85.927478134110828</v>
      </c>
      <c r="AH33" s="12">
        <f t="shared" si="8"/>
        <v>2.1997434402332363</v>
      </c>
      <c r="AI33" s="12">
        <f t="shared" si="9"/>
        <v>5.7332886582041685E-8</v>
      </c>
      <c r="AJ33" s="12">
        <f t="shared" si="10"/>
        <v>480.91584306116215</v>
      </c>
      <c r="AK33" s="12">
        <f t="shared" si="11"/>
        <v>7.273575503106644E-2</v>
      </c>
      <c r="AL33" s="3"/>
      <c r="AM33" s="3"/>
      <c r="AN33" s="3"/>
      <c r="AO33" s="4">
        <v>2</v>
      </c>
      <c r="AP33" s="4">
        <v>1</v>
      </c>
      <c r="AQ33" s="3">
        <v>0.99963900000000006</v>
      </c>
      <c r="AR33" s="4">
        <v>1</v>
      </c>
      <c r="AS33" t="s">
        <v>41</v>
      </c>
      <c r="AT33" s="3">
        <v>2.3345009999999999E-2</v>
      </c>
      <c r="AU33" s="3">
        <v>4.9430389999999998E-2</v>
      </c>
      <c r="AV33" s="3">
        <v>0.19513368</v>
      </c>
      <c r="AW33" s="3">
        <v>7.619397E-2</v>
      </c>
      <c r="AX33" s="3">
        <v>0.65589695999999997</v>
      </c>
    </row>
    <row r="34" spans="1:50" ht="19.5" customHeight="1" x14ac:dyDescent="0.2">
      <c r="A34" t="s">
        <v>41</v>
      </c>
      <c r="B34" t="s">
        <v>41</v>
      </c>
      <c r="C34" s="3">
        <v>6.3534391000000001</v>
      </c>
      <c r="D34" s="3">
        <v>0.25</v>
      </c>
      <c r="E34" s="3">
        <v>0.01</v>
      </c>
      <c r="F34" s="3">
        <v>5.0000000000000001E-4</v>
      </c>
      <c r="G34" s="4">
        <v>81</v>
      </c>
      <c r="H34" s="3">
        <v>30.7</v>
      </c>
      <c r="I34" s="4">
        <v>55</v>
      </c>
      <c r="J34" t="s">
        <v>54</v>
      </c>
      <c r="K34" t="s">
        <v>43</v>
      </c>
      <c r="L34" t="s">
        <v>43</v>
      </c>
      <c r="M34" t="s">
        <v>59</v>
      </c>
      <c r="O34" s="3">
        <v>36.799999999999997</v>
      </c>
      <c r="P34" s="4">
        <v>33</v>
      </c>
      <c r="Q34" s="4">
        <v>1</v>
      </c>
      <c r="R34" s="5">
        <v>4.335E-6</v>
      </c>
      <c r="S34" s="3">
        <v>1.5532E-4</v>
      </c>
      <c r="T34" s="3">
        <v>1.6636939999999999E-2</v>
      </c>
      <c r="U34" s="3">
        <v>3.022878E-2</v>
      </c>
      <c r="V34" s="3">
        <v>0.95297463000000004</v>
      </c>
      <c r="W34" s="3">
        <v>0.95297463000000004</v>
      </c>
      <c r="X34" s="3">
        <f t="shared" si="0"/>
        <v>1000.5</v>
      </c>
      <c r="Y34" s="4">
        <v>64</v>
      </c>
      <c r="Z34" s="3">
        <v>0.96</v>
      </c>
      <c r="AA34" s="3">
        <f t="shared" si="1"/>
        <v>40386.371491607519</v>
      </c>
      <c r="AB34" s="3">
        <f t="shared" si="2"/>
        <v>12262.603071999998</v>
      </c>
      <c r="AC34" s="3">
        <f t="shared" si="3"/>
        <v>12198.603071999998</v>
      </c>
      <c r="AD34" s="12">
        <f t="shared" si="4"/>
        <v>36711.77590366792</v>
      </c>
      <c r="AE34" s="12">
        <f t="shared" si="5"/>
        <v>36329.569557667921</v>
      </c>
      <c r="AF34" s="12">
        <f t="shared" si="6"/>
        <v>631.03705455636748</v>
      </c>
      <c r="AG34" s="12">
        <f t="shared" si="7"/>
        <v>6.947916666666667</v>
      </c>
      <c r="AH34" s="12">
        <f t="shared" si="8"/>
        <v>1.7369791666666665E-2</v>
      </c>
      <c r="AI34" s="12">
        <f t="shared" si="9"/>
        <v>2.264694463612703E-10</v>
      </c>
      <c r="AJ34" s="12">
        <f t="shared" si="10"/>
        <v>8.7267399819768752</v>
      </c>
      <c r="AK34" s="12">
        <f t="shared" si="11"/>
        <v>2.8785607196401797</v>
      </c>
      <c r="AL34" s="3"/>
      <c r="AM34" s="3"/>
      <c r="AN34" s="3"/>
      <c r="AO34" s="4">
        <v>1</v>
      </c>
      <c r="AP34" s="4">
        <v>1</v>
      </c>
      <c r="AQ34" s="3">
        <v>0.70232309999999998</v>
      </c>
      <c r="AR34" s="4">
        <v>1</v>
      </c>
      <c r="AS34" t="s">
        <v>41</v>
      </c>
      <c r="AT34" s="3">
        <v>0.10470278</v>
      </c>
      <c r="AU34" s="3">
        <v>0.17275691000000001</v>
      </c>
      <c r="AV34" s="3">
        <v>0.36417431</v>
      </c>
      <c r="AW34" s="3">
        <v>7.8002199999999994E-2</v>
      </c>
      <c r="AX34" s="3">
        <v>0.28036379</v>
      </c>
    </row>
    <row r="35" spans="1:50" ht="19.5" customHeight="1" x14ac:dyDescent="0.2">
      <c r="A35" t="s">
        <v>48</v>
      </c>
      <c r="B35" t="s">
        <v>48</v>
      </c>
      <c r="C35" s="3">
        <v>6.3534391000000001</v>
      </c>
      <c r="D35" s="3">
        <v>0.25</v>
      </c>
      <c r="E35" s="3">
        <v>0.01</v>
      </c>
      <c r="F35" s="3">
        <v>1.5E-3</v>
      </c>
      <c r="G35" s="4">
        <v>81</v>
      </c>
      <c r="H35" s="3">
        <v>33.1</v>
      </c>
      <c r="I35" s="4">
        <v>68</v>
      </c>
      <c r="J35" t="s">
        <v>54</v>
      </c>
      <c r="K35" t="s">
        <v>43</v>
      </c>
      <c r="L35" t="s">
        <v>47</v>
      </c>
      <c r="M35" t="s">
        <v>49</v>
      </c>
      <c r="O35" s="3">
        <v>39.700000000000003</v>
      </c>
      <c r="P35" s="4">
        <v>34</v>
      </c>
      <c r="Q35" s="4">
        <v>2</v>
      </c>
      <c r="R35" s="3">
        <v>1.403E-5</v>
      </c>
      <c r="S35" s="3">
        <v>5.0246000000000004E-4</v>
      </c>
      <c r="T35" s="3">
        <v>5.1872660000000001E-2</v>
      </c>
      <c r="U35" s="3">
        <v>8.5313239999999999E-2</v>
      </c>
      <c r="V35" s="3">
        <v>0.86229761000000005</v>
      </c>
      <c r="W35" s="3">
        <v>0.86229761000000005</v>
      </c>
      <c r="X35" s="3">
        <f t="shared" si="0"/>
        <v>1000.5</v>
      </c>
      <c r="Y35" s="4">
        <v>64</v>
      </c>
      <c r="Z35" s="3">
        <v>0.96</v>
      </c>
      <c r="AA35" s="3">
        <f t="shared" si="1"/>
        <v>40386.371491607519</v>
      </c>
      <c r="AB35" s="3">
        <f t="shared" si="2"/>
        <v>4130.201024</v>
      </c>
      <c r="AC35" s="3">
        <f t="shared" si="3"/>
        <v>4066.2010239999995</v>
      </c>
      <c r="AD35" s="12">
        <f t="shared" si="4"/>
        <v>4164.6876217408808</v>
      </c>
      <c r="AE35" s="12">
        <f t="shared" si="5"/>
        <v>4036.61883974088</v>
      </c>
      <c r="AF35" s="12">
        <f t="shared" si="6"/>
        <v>631.03705455636748</v>
      </c>
      <c r="AG35" s="12">
        <f t="shared" si="7"/>
        <v>6.947916666666667</v>
      </c>
      <c r="AH35" s="12">
        <f t="shared" si="8"/>
        <v>0.15632812500000001</v>
      </c>
      <c r="AI35" s="12">
        <f t="shared" si="9"/>
        <v>5.9889934028478152E-9</v>
      </c>
      <c r="AJ35" s="12">
        <f t="shared" si="10"/>
        <v>26.180219945930624</v>
      </c>
      <c r="AK35" s="12">
        <f t="shared" si="11"/>
        <v>0.95952023988005974</v>
      </c>
      <c r="AL35" s="3"/>
      <c r="AM35" s="3"/>
      <c r="AN35" s="3"/>
      <c r="AO35" s="4">
        <v>1</v>
      </c>
      <c r="AP35" s="4">
        <v>0</v>
      </c>
      <c r="AQ35" s="3">
        <v>0.2239932</v>
      </c>
      <c r="AR35" s="4">
        <v>0</v>
      </c>
      <c r="AS35" t="s">
        <v>51</v>
      </c>
      <c r="AT35" s="3">
        <v>8.5683549999999997E-2</v>
      </c>
      <c r="AU35" s="3">
        <v>0.14962344999999999</v>
      </c>
      <c r="AV35" s="3">
        <v>0.35397001</v>
      </c>
      <c r="AW35" s="3">
        <v>8.3588019999999999E-2</v>
      </c>
      <c r="AX35" s="3">
        <v>0.32713497000000002</v>
      </c>
    </row>
    <row r="36" spans="1:50" ht="19.5" customHeight="1" x14ac:dyDescent="0.2">
      <c r="A36" t="s">
        <v>60</v>
      </c>
      <c r="B36" t="s">
        <v>60</v>
      </c>
      <c r="C36" s="3">
        <v>6.3534391000000001</v>
      </c>
      <c r="D36" s="3">
        <v>0.25</v>
      </c>
      <c r="E36" s="3">
        <v>0.01</v>
      </c>
      <c r="F36" s="3">
        <v>3.0000000000000001E-3</v>
      </c>
      <c r="G36" s="4">
        <v>81</v>
      </c>
      <c r="H36" s="3">
        <v>37.799999999999997</v>
      </c>
      <c r="I36" s="2" t="s">
        <v>43</v>
      </c>
      <c r="J36" t="s">
        <v>43</v>
      </c>
      <c r="K36" t="s">
        <v>43</v>
      </c>
      <c r="L36" t="s">
        <v>43</v>
      </c>
      <c r="M36" t="s">
        <v>67</v>
      </c>
      <c r="O36" s="3">
        <v>45.3</v>
      </c>
      <c r="P36" s="4">
        <v>35</v>
      </c>
      <c r="Q36" s="4">
        <v>3</v>
      </c>
      <c r="R36" s="3">
        <v>8.1660000000000001E-5</v>
      </c>
      <c r="S36" s="3">
        <v>2.9177000000000001E-3</v>
      </c>
      <c r="T36" s="3">
        <v>0.24048848</v>
      </c>
      <c r="U36" s="3">
        <v>0.23829201999999999</v>
      </c>
      <c r="V36" s="3">
        <v>0.51822014999999999</v>
      </c>
      <c r="W36" s="3">
        <v>0.51822014999999999</v>
      </c>
      <c r="X36" s="3">
        <f t="shared" si="0"/>
        <v>1000.5</v>
      </c>
      <c r="Y36" s="4">
        <v>64</v>
      </c>
      <c r="Z36" s="3">
        <v>0.96</v>
      </c>
      <c r="AA36" s="3">
        <f t="shared" si="1"/>
        <v>40386.371491607519</v>
      </c>
      <c r="AB36" s="3">
        <f t="shared" si="2"/>
        <v>2097.100512</v>
      </c>
      <c r="AC36" s="3">
        <f t="shared" si="3"/>
        <v>2033.1005119999998</v>
      </c>
      <c r="AD36" s="12">
        <f t="shared" si="4"/>
        <v>1073.6891009352203</v>
      </c>
      <c r="AE36" s="12">
        <f t="shared" si="5"/>
        <v>1009.15470993522</v>
      </c>
      <c r="AF36" s="12">
        <f t="shared" si="6"/>
        <v>631.03705455636748</v>
      </c>
      <c r="AG36" s="12">
        <f t="shared" si="7"/>
        <v>6.947916666666667</v>
      </c>
      <c r="AH36" s="12">
        <f t="shared" si="8"/>
        <v>0.62531250000000005</v>
      </c>
      <c r="AI36" s="12">
        <f t="shared" si="9"/>
        <v>4.6460910648720372E-8</v>
      </c>
      <c r="AJ36" s="12">
        <f t="shared" si="10"/>
        <v>52.360439891861247</v>
      </c>
      <c r="AK36" s="12">
        <f t="shared" si="11"/>
        <v>0.47976011994002987</v>
      </c>
      <c r="AL36" s="3"/>
      <c r="AM36" s="3"/>
      <c r="AN36" s="3"/>
      <c r="AO36" s="4">
        <v>1</v>
      </c>
      <c r="AP36" s="4">
        <v>0</v>
      </c>
      <c r="AQ36" s="3">
        <v>9.7592000000000009E-3</v>
      </c>
      <c r="AR36" s="4">
        <v>0</v>
      </c>
      <c r="AS36" t="s">
        <v>51</v>
      </c>
      <c r="AT36" s="3">
        <v>6.3488939999999994E-2</v>
      </c>
      <c r="AU36" s="3">
        <v>0.11858441</v>
      </c>
      <c r="AV36" s="3">
        <v>0.32722500999999998</v>
      </c>
      <c r="AW36" s="3">
        <v>8.8762599999999997E-2</v>
      </c>
      <c r="AX36" s="3">
        <v>0.40193902999999997</v>
      </c>
    </row>
    <row r="37" spans="1:50" ht="19.5" customHeight="1" x14ac:dyDescent="0.2">
      <c r="A37" t="s">
        <v>60</v>
      </c>
      <c r="B37" t="s">
        <v>60</v>
      </c>
      <c r="C37" s="3">
        <v>6.3534391000000001</v>
      </c>
      <c r="D37" s="3">
        <v>0.25</v>
      </c>
      <c r="E37" s="3">
        <v>0.01</v>
      </c>
      <c r="F37" s="3">
        <v>4.0000000000000001E-3</v>
      </c>
      <c r="G37" s="4">
        <v>81</v>
      </c>
      <c r="H37" s="3">
        <v>46.1</v>
      </c>
      <c r="I37" s="2" t="s">
        <v>43</v>
      </c>
      <c r="J37" t="s">
        <v>43</v>
      </c>
      <c r="K37" t="s">
        <v>43</v>
      </c>
      <c r="L37" t="s">
        <v>43</v>
      </c>
      <c r="M37" t="s">
        <v>67</v>
      </c>
      <c r="O37" s="3">
        <v>55.3</v>
      </c>
      <c r="P37" s="4">
        <v>36</v>
      </c>
      <c r="Q37" s="4">
        <v>4</v>
      </c>
      <c r="R37" s="3">
        <v>2.6423000000000001E-4</v>
      </c>
      <c r="S37" s="3">
        <v>9.3775799999999999E-3</v>
      </c>
      <c r="T37" s="3">
        <v>0.50054268999999996</v>
      </c>
      <c r="U37" s="3">
        <v>0.24035326000000001</v>
      </c>
      <c r="V37" s="3">
        <v>0.24946224</v>
      </c>
      <c r="W37" s="3">
        <v>0.50054268999999996</v>
      </c>
      <c r="X37" s="3">
        <f t="shared" si="0"/>
        <v>1000.5</v>
      </c>
      <c r="Y37" s="4">
        <v>64</v>
      </c>
      <c r="Z37" s="3">
        <v>0.96</v>
      </c>
      <c r="AA37" s="3">
        <f t="shared" si="1"/>
        <v>40386.371491607519</v>
      </c>
      <c r="AB37" s="3">
        <f t="shared" si="2"/>
        <v>1588.8253839999998</v>
      </c>
      <c r="AC37" s="3">
        <f t="shared" si="3"/>
        <v>1524.8253839999998</v>
      </c>
      <c r="AD37" s="12">
        <f t="shared" si="4"/>
        <v>616.30031758856126</v>
      </c>
      <c r="AE37" s="12">
        <f t="shared" si="5"/>
        <v>567.64952433856126</v>
      </c>
      <c r="AF37" s="12">
        <f t="shared" si="6"/>
        <v>631.03705455636748</v>
      </c>
      <c r="AG37" s="12">
        <f t="shared" si="7"/>
        <v>6.947916666666667</v>
      </c>
      <c r="AH37" s="12">
        <f t="shared" si="8"/>
        <v>1.1116666666666666</v>
      </c>
      <c r="AI37" s="12">
        <f t="shared" si="9"/>
        <v>1.0792265168869366E-7</v>
      </c>
      <c r="AJ37" s="12">
        <f t="shared" si="10"/>
        <v>69.813919855815001</v>
      </c>
      <c r="AK37" s="12">
        <f t="shared" si="11"/>
        <v>0.35982008995502246</v>
      </c>
      <c r="AL37" s="3"/>
      <c r="AM37" s="3"/>
      <c r="AN37" s="3"/>
      <c r="AO37" s="4">
        <v>1</v>
      </c>
      <c r="AP37" s="4">
        <v>0</v>
      </c>
      <c r="AQ37" s="3">
        <v>8.899E-4</v>
      </c>
      <c r="AR37" s="4">
        <v>0</v>
      </c>
      <c r="AS37" t="s">
        <v>51</v>
      </c>
      <c r="AT37" s="3">
        <v>5.2068879999999998E-2</v>
      </c>
      <c r="AU37" s="3">
        <v>0.10073436</v>
      </c>
      <c r="AV37" s="3">
        <v>0.30399944000000001</v>
      </c>
      <c r="AW37" s="3">
        <v>8.9804969999999998E-2</v>
      </c>
      <c r="AX37" s="3">
        <v>0.45339234</v>
      </c>
    </row>
    <row r="38" spans="1:50" ht="19.5" customHeight="1" x14ac:dyDescent="0.2">
      <c r="A38" t="s">
        <v>41</v>
      </c>
      <c r="B38" t="s">
        <v>41</v>
      </c>
      <c r="C38" s="3">
        <v>6.3534391000000001</v>
      </c>
      <c r="D38" s="3">
        <v>0.25</v>
      </c>
      <c r="E38" s="3">
        <v>1.4999999999999999E-2</v>
      </c>
      <c r="F38" s="3">
        <v>5.0000000000000001E-4</v>
      </c>
      <c r="G38" s="4">
        <v>81</v>
      </c>
      <c r="H38" s="3">
        <v>40.799999999999997</v>
      </c>
      <c r="I38" s="4">
        <v>56</v>
      </c>
      <c r="J38" t="s">
        <v>54</v>
      </c>
      <c r="K38" t="s">
        <v>43</v>
      </c>
      <c r="L38" t="s">
        <v>43</v>
      </c>
      <c r="M38" t="s">
        <v>59</v>
      </c>
      <c r="O38" s="3">
        <v>48.9</v>
      </c>
      <c r="P38" s="4">
        <v>37</v>
      </c>
      <c r="Q38" s="4">
        <v>5</v>
      </c>
      <c r="R38" s="5">
        <v>1.229E-6</v>
      </c>
      <c r="S38" s="3">
        <v>4.4029999999999997E-5</v>
      </c>
      <c r="T38" s="3">
        <v>4.7739100000000001E-3</v>
      </c>
      <c r="U38" s="3">
        <v>8.9754699999999993E-3</v>
      </c>
      <c r="V38" s="3">
        <v>0.98620536000000003</v>
      </c>
      <c r="W38" s="3">
        <v>0.98620536000000003</v>
      </c>
      <c r="X38" s="3">
        <f t="shared" si="0"/>
        <v>1000.5</v>
      </c>
      <c r="Y38" s="4">
        <v>64</v>
      </c>
      <c r="Z38" s="3">
        <v>0.96</v>
      </c>
      <c r="AA38" s="3">
        <f t="shared" si="1"/>
        <v>40386.371491607519</v>
      </c>
      <c r="AB38" s="3">
        <f t="shared" si="2"/>
        <v>12262.603071999998</v>
      </c>
      <c r="AC38" s="3">
        <f t="shared" si="3"/>
        <v>12198.603071999998</v>
      </c>
      <c r="AD38" s="12">
        <f t="shared" si="4"/>
        <v>36711.77590366792</v>
      </c>
      <c r="AE38" s="12">
        <f t="shared" si="5"/>
        <v>36329.569557667921</v>
      </c>
      <c r="AF38" s="12">
        <f t="shared" si="6"/>
        <v>631.03705455636748</v>
      </c>
      <c r="AG38" s="12">
        <f t="shared" si="7"/>
        <v>15.6328125</v>
      </c>
      <c r="AH38" s="12">
        <f t="shared" si="8"/>
        <v>1.7369791666666665E-2</v>
      </c>
      <c r="AI38" s="12">
        <f t="shared" si="9"/>
        <v>2.264694463612703E-10</v>
      </c>
      <c r="AJ38" s="12">
        <f t="shared" si="10"/>
        <v>13.09010997296531</v>
      </c>
      <c r="AK38" s="12">
        <f t="shared" si="11"/>
        <v>1.9190404797601199</v>
      </c>
      <c r="AL38" s="3"/>
      <c r="AM38" s="3"/>
      <c r="AN38" s="3"/>
      <c r="AO38" s="4">
        <v>2</v>
      </c>
      <c r="AP38" s="4">
        <v>1</v>
      </c>
      <c r="AQ38" s="3">
        <v>0.97849580000000003</v>
      </c>
      <c r="AR38" s="4">
        <v>1</v>
      </c>
      <c r="AS38" t="s">
        <v>41</v>
      </c>
      <c r="AT38" s="3">
        <v>0.10470278</v>
      </c>
      <c r="AU38" s="3">
        <v>0.17275691000000001</v>
      </c>
      <c r="AV38" s="3">
        <v>0.36417431</v>
      </c>
      <c r="AW38" s="3">
        <v>7.8002199999999994E-2</v>
      </c>
      <c r="AX38" s="3">
        <v>0.28036379</v>
      </c>
    </row>
    <row r="39" spans="1:50" ht="19.5" customHeight="1" x14ac:dyDescent="0.2">
      <c r="A39" t="s">
        <v>41</v>
      </c>
      <c r="B39" t="s">
        <v>41</v>
      </c>
      <c r="C39" s="3">
        <v>6.3534391000000001</v>
      </c>
      <c r="D39" s="3">
        <v>0.25</v>
      </c>
      <c r="E39" s="3">
        <v>1.4999999999999999E-2</v>
      </c>
      <c r="F39" s="3">
        <v>1.5E-3</v>
      </c>
      <c r="G39" s="4">
        <v>81</v>
      </c>
      <c r="H39" s="3">
        <v>45.4</v>
      </c>
      <c r="I39" s="4">
        <v>71</v>
      </c>
      <c r="J39" t="s">
        <v>54</v>
      </c>
      <c r="K39" t="s">
        <v>43</v>
      </c>
      <c r="L39" t="s">
        <v>43</v>
      </c>
      <c r="M39" t="s">
        <v>46</v>
      </c>
      <c r="O39" s="3">
        <v>54.5</v>
      </c>
      <c r="P39" s="4">
        <v>38</v>
      </c>
      <c r="Q39" s="4">
        <v>6</v>
      </c>
      <c r="R39" s="5">
        <v>3.9770000000000002E-6</v>
      </c>
      <c r="S39" s="3">
        <v>1.4248E-4</v>
      </c>
      <c r="T39" s="3">
        <v>1.528298E-2</v>
      </c>
      <c r="U39" s="3">
        <v>2.7876680000000001E-2</v>
      </c>
      <c r="V39" s="3">
        <v>0.95669388</v>
      </c>
      <c r="W39" s="3">
        <v>0.95669388</v>
      </c>
      <c r="X39" s="3">
        <f t="shared" si="0"/>
        <v>1000.5</v>
      </c>
      <c r="Y39" s="4">
        <v>64</v>
      </c>
      <c r="Z39" s="3">
        <v>0.96</v>
      </c>
      <c r="AA39" s="3">
        <f t="shared" si="1"/>
        <v>40386.371491607519</v>
      </c>
      <c r="AB39" s="3">
        <f t="shared" si="2"/>
        <v>4130.201024</v>
      </c>
      <c r="AC39" s="3">
        <f t="shared" si="3"/>
        <v>4066.2010239999995</v>
      </c>
      <c r="AD39" s="12">
        <f t="shared" si="4"/>
        <v>4164.6876217408808</v>
      </c>
      <c r="AE39" s="12">
        <f t="shared" si="5"/>
        <v>4036.61883974088</v>
      </c>
      <c r="AF39" s="12">
        <f t="shared" si="6"/>
        <v>631.03705455636748</v>
      </c>
      <c r="AG39" s="12">
        <f t="shared" si="7"/>
        <v>15.6328125</v>
      </c>
      <c r="AH39" s="12">
        <f t="shared" si="8"/>
        <v>0.15632812500000001</v>
      </c>
      <c r="AI39" s="12">
        <f t="shared" si="9"/>
        <v>5.9889934028478152E-9</v>
      </c>
      <c r="AJ39" s="12">
        <f t="shared" si="10"/>
        <v>39.270329918895932</v>
      </c>
      <c r="AK39" s="12">
        <f t="shared" si="11"/>
        <v>0.6396801599200399</v>
      </c>
      <c r="AL39" s="3"/>
      <c r="AM39" s="3"/>
      <c r="AN39" s="3"/>
      <c r="AO39" s="4">
        <v>2</v>
      </c>
      <c r="AP39" s="4">
        <v>1</v>
      </c>
      <c r="AQ39" s="3">
        <v>0.84165480000000004</v>
      </c>
      <c r="AR39" s="4">
        <v>1</v>
      </c>
      <c r="AS39" t="s">
        <v>41</v>
      </c>
      <c r="AT39" s="3">
        <v>8.5683549999999997E-2</v>
      </c>
      <c r="AU39" s="3">
        <v>0.14962344999999999</v>
      </c>
      <c r="AV39" s="3">
        <v>0.35397001</v>
      </c>
      <c r="AW39" s="3">
        <v>8.3588019999999999E-2</v>
      </c>
      <c r="AX39" s="3">
        <v>0.32713497000000002</v>
      </c>
    </row>
    <row r="40" spans="1:50" ht="19.5" customHeight="1" x14ac:dyDescent="0.2">
      <c r="A40" t="s">
        <v>60</v>
      </c>
      <c r="B40" t="s">
        <v>60</v>
      </c>
      <c r="C40" s="3">
        <v>6.3534391000000001</v>
      </c>
      <c r="D40" s="3">
        <v>0.25</v>
      </c>
      <c r="E40" s="3">
        <v>1.4999999999999999E-2</v>
      </c>
      <c r="F40" s="3">
        <v>3.0000000000000001E-3</v>
      </c>
      <c r="G40" s="4">
        <v>81</v>
      </c>
      <c r="H40" s="3">
        <v>48.9</v>
      </c>
      <c r="I40" s="2" t="s">
        <v>43</v>
      </c>
      <c r="J40" t="s">
        <v>43</v>
      </c>
      <c r="K40" t="s">
        <v>43</v>
      </c>
      <c r="L40" t="s">
        <v>43</v>
      </c>
      <c r="M40" t="s">
        <v>49</v>
      </c>
      <c r="N40" t="s">
        <v>61</v>
      </c>
      <c r="O40" s="3">
        <v>58.7</v>
      </c>
      <c r="P40" s="4">
        <v>39</v>
      </c>
      <c r="Q40" s="4">
        <v>7</v>
      </c>
      <c r="R40" s="3">
        <v>2.315E-5</v>
      </c>
      <c r="S40" s="3">
        <v>8.2888000000000005E-4</v>
      </c>
      <c r="T40" s="3">
        <v>8.2753629999999995E-2</v>
      </c>
      <c r="U40" s="3">
        <v>0.12495937999999999</v>
      </c>
      <c r="V40" s="3">
        <v>0.79143496000000002</v>
      </c>
      <c r="W40" s="3">
        <v>0.79143496000000002</v>
      </c>
      <c r="X40" s="3">
        <f t="shared" si="0"/>
        <v>1000.5</v>
      </c>
      <c r="Y40" s="4">
        <v>64</v>
      </c>
      <c r="Z40" s="3">
        <v>0.96</v>
      </c>
      <c r="AA40" s="3">
        <f t="shared" si="1"/>
        <v>40386.371491607519</v>
      </c>
      <c r="AB40" s="3">
        <f t="shared" si="2"/>
        <v>2097.100512</v>
      </c>
      <c r="AC40" s="3">
        <f t="shared" si="3"/>
        <v>2033.1005119999998</v>
      </c>
      <c r="AD40" s="12">
        <f t="shared" si="4"/>
        <v>1073.6891009352203</v>
      </c>
      <c r="AE40" s="12">
        <f t="shared" si="5"/>
        <v>1009.15470993522</v>
      </c>
      <c r="AF40" s="12">
        <f t="shared" si="6"/>
        <v>631.03705455636748</v>
      </c>
      <c r="AG40" s="12">
        <f t="shared" si="7"/>
        <v>15.6328125</v>
      </c>
      <c r="AH40" s="12">
        <f t="shared" si="8"/>
        <v>0.62531250000000005</v>
      </c>
      <c r="AI40" s="12">
        <f t="shared" si="9"/>
        <v>4.6460910648720372E-8</v>
      </c>
      <c r="AJ40" s="12">
        <f t="shared" si="10"/>
        <v>78.540659837791864</v>
      </c>
      <c r="AK40" s="12">
        <f t="shared" si="11"/>
        <v>0.31984007996001995</v>
      </c>
      <c r="AL40" s="3"/>
      <c r="AM40" s="3"/>
      <c r="AN40" s="3"/>
      <c r="AO40" s="4">
        <v>2</v>
      </c>
      <c r="AP40" s="4">
        <v>0</v>
      </c>
      <c r="AQ40" s="3">
        <v>0.14492240000000001</v>
      </c>
      <c r="AR40" s="4">
        <v>0</v>
      </c>
      <c r="AS40" t="s">
        <v>51</v>
      </c>
      <c r="AT40" s="3">
        <v>6.3488939999999994E-2</v>
      </c>
      <c r="AU40" s="3">
        <v>0.11858441</v>
      </c>
      <c r="AV40" s="3">
        <v>0.32722500999999998</v>
      </c>
      <c r="AW40" s="3">
        <v>8.8762599999999997E-2</v>
      </c>
      <c r="AX40" s="3">
        <v>0.40193902999999997</v>
      </c>
    </row>
    <row r="41" spans="1:50" ht="19.5" customHeight="1" x14ac:dyDescent="0.2">
      <c r="A41" t="s">
        <v>60</v>
      </c>
      <c r="B41" t="s">
        <v>60</v>
      </c>
      <c r="C41" s="3">
        <v>6.3534391000000001</v>
      </c>
      <c r="D41" s="3">
        <v>0.25</v>
      </c>
      <c r="E41" s="3">
        <v>1.4999999999999999E-2</v>
      </c>
      <c r="F41" s="3">
        <v>4.0000000000000001E-3</v>
      </c>
      <c r="G41" s="4">
        <v>81</v>
      </c>
      <c r="H41" s="3">
        <v>53.7</v>
      </c>
      <c r="I41" s="2" t="s">
        <v>43</v>
      </c>
      <c r="J41" t="s">
        <v>43</v>
      </c>
      <c r="K41" t="s">
        <v>53</v>
      </c>
      <c r="L41" t="s">
        <v>43</v>
      </c>
      <c r="M41" t="s">
        <v>67</v>
      </c>
      <c r="O41" s="3">
        <v>64.400000000000006</v>
      </c>
      <c r="P41" s="4">
        <v>40</v>
      </c>
      <c r="Q41" s="4">
        <v>8</v>
      </c>
      <c r="R41" s="3">
        <v>7.4909999999999999E-5</v>
      </c>
      <c r="S41" s="3">
        <v>2.67717E-3</v>
      </c>
      <c r="T41" s="3">
        <v>0.22519487999999999</v>
      </c>
      <c r="U41" s="3">
        <v>0.23233651</v>
      </c>
      <c r="V41" s="3">
        <v>0.53971652999999997</v>
      </c>
      <c r="W41" s="3">
        <v>0.53971652999999997</v>
      </c>
      <c r="X41" s="3">
        <f t="shared" si="0"/>
        <v>1000.5</v>
      </c>
      <c r="Y41" s="4">
        <v>64</v>
      </c>
      <c r="Z41" s="3">
        <v>0.96</v>
      </c>
      <c r="AA41" s="3">
        <f t="shared" si="1"/>
        <v>40386.371491607519</v>
      </c>
      <c r="AB41" s="3">
        <f t="shared" si="2"/>
        <v>1588.8253839999998</v>
      </c>
      <c r="AC41" s="3">
        <f t="shared" si="3"/>
        <v>1524.8253839999998</v>
      </c>
      <c r="AD41" s="12">
        <f t="shared" si="4"/>
        <v>616.30031758856126</v>
      </c>
      <c r="AE41" s="12">
        <f t="shared" si="5"/>
        <v>567.64952433856126</v>
      </c>
      <c r="AF41" s="12">
        <f t="shared" si="6"/>
        <v>631.03705455636748</v>
      </c>
      <c r="AG41" s="12">
        <f t="shared" si="7"/>
        <v>15.6328125</v>
      </c>
      <c r="AH41" s="12">
        <f t="shared" si="8"/>
        <v>1.1116666666666666</v>
      </c>
      <c r="AI41" s="12">
        <f t="shared" si="9"/>
        <v>1.0792265168869366E-7</v>
      </c>
      <c r="AJ41" s="12">
        <f t="shared" si="10"/>
        <v>104.72087978372248</v>
      </c>
      <c r="AK41" s="12">
        <f t="shared" si="11"/>
        <v>0.23988005997001499</v>
      </c>
      <c r="AL41" s="3"/>
      <c r="AM41" s="3"/>
      <c r="AN41" s="3"/>
      <c r="AO41" s="4">
        <v>2</v>
      </c>
      <c r="AP41" s="4">
        <v>0</v>
      </c>
      <c r="AQ41" s="3">
        <v>1.44323E-2</v>
      </c>
      <c r="AR41" s="4">
        <v>0</v>
      </c>
      <c r="AS41" t="s">
        <v>51</v>
      </c>
      <c r="AT41" s="3">
        <v>5.2068879999999998E-2</v>
      </c>
      <c r="AU41" s="3">
        <v>0.10073436</v>
      </c>
      <c r="AV41" s="3">
        <v>0.30399944000000001</v>
      </c>
      <c r="AW41" s="3">
        <v>8.9804969999999998E-2</v>
      </c>
      <c r="AX41" s="3">
        <v>0.45339234</v>
      </c>
    </row>
    <row r="42" spans="1:50" ht="19.5" customHeight="1" x14ac:dyDescent="0.2">
      <c r="A42" t="s">
        <v>41</v>
      </c>
      <c r="B42" t="s">
        <v>41</v>
      </c>
      <c r="C42" s="3">
        <v>6.3534391000000001</v>
      </c>
      <c r="D42" s="3">
        <v>0.25</v>
      </c>
      <c r="E42" s="3">
        <v>0.02</v>
      </c>
      <c r="F42" s="3">
        <v>5.0000000000000001E-4</v>
      </c>
      <c r="G42" s="4">
        <v>81</v>
      </c>
      <c r="H42" s="3">
        <v>50.1</v>
      </c>
      <c r="I42" s="4">
        <v>60</v>
      </c>
      <c r="J42" t="s">
        <v>54</v>
      </c>
      <c r="K42" t="s">
        <v>43</v>
      </c>
      <c r="L42" t="s">
        <v>43</v>
      </c>
      <c r="M42" t="s">
        <v>59</v>
      </c>
      <c r="O42" s="3">
        <v>60.1</v>
      </c>
      <c r="P42" s="4">
        <v>41</v>
      </c>
      <c r="Q42" s="4">
        <v>9</v>
      </c>
      <c r="R42" s="5">
        <v>3.4830000000000002E-7</v>
      </c>
      <c r="S42" s="3">
        <v>1.2480000000000001E-5</v>
      </c>
      <c r="T42" s="3">
        <v>1.35794E-3</v>
      </c>
      <c r="U42" s="3">
        <v>2.5784900000000001E-3</v>
      </c>
      <c r="V42" s="3">
        <v>0.99605074000000005</v>
      </c>
      <c r="W42" s="3">
        <v>0.99605074000000005</v>
      </c>
      <c r="X42" s="3">
        <f t="shared" si="0"/>
        <v>1000.5</v>
      </c>
      <c r="Y42" s="4">
        <v>64</v>
      </c>
      <c r="Z42" s="3">
        <v>0.96</v>
      </c>
      <c r="AA42" s="3">
        <f t="shared" si="1"/>
        <v>40386.371491607519</v>
      </c>
      <c r="AB42" s="3">
        <f t="shared" si="2"/>
        <v>12262.603071999998</v>
      </c>
      <c r="AC42" s="3">
        <f t="shared" si="3"/>
        <v>12198.603071999998</v>
      </c>
      <c r="AD42" s="12">
        <f t="shared" si="4"/>
        <v>36711.77590366792</v>
      </c>
      <c r="AE42" s="12">
        <f t="shared" si="5"/>
        <v>36329.569557667921</v>
      </c>
      <c r="AF42" s="12">
        <f t="shared" si="6"/>
        <v>631.03705455636748</v>
      </c>
      <c r="AG42" s="12">
        <f t="shared" si="7"/>
        <v>27.791666666666668</v>
      </c>
      <c r="AH42" s="12">
        <f t="shared" si="8"/>
        <v>1.7369791666666665E-2</v>
      </c>
      <c r="AI42" s="12">
        <f t="shared" si="9"/>
        <v>2.264694463612703E-10</v>
      </c>
      <c r="AJ42" s="12">
        <f t="shared" si="10"/>
        <v>17.45347996395375</v>
      </c>
      <c r="AK42" s="12">
        <f t="shared" si="11"/>
        <v>1.4392803598200898</v>
      </c>
      <c r="AL42" s="3"/>
      <c r="AM42" s="3"/>
      <c r="AN42" s="3"/>
      <c r="AO42" s="4">
        <v>3</v>
      </c>
      <c r="AP42" s="4">
        <v>1</v>
      </c>
      <c r="AQ42" s="3">
        <v>0.99842540000000002</v>
      </c>
      <c r="AR42" s="4">
        <v>1</v>
      </c>
      <c r="AS42" t="s">
        <v>41</v>
      </c>
      <c r="AT42" s="3">
        <v>0.10470278</v>
      </c>
      <c r="AU42" s="3">
        <v>0.17275691000000001</v>
      </c>
      <c r="AV42" s="3">
        <v>0.36417431</v>
      </c>
      <c r="AW42" s="3">
        <v>7.8002199999999994E-2</v>
      </c>
      <c r="AX42" s="3">
        <v>0.28036379</v>
      </c>
    </row>
    <row r="43" spans="1:50" ht="19.5" customHeight="1" x14ac:dyDescent="0.2">
      <c r="A43" t="s">
        <v>41</v>
      </c>
      <c r="B43" t="s">
        <v>41</v>
      </c>
      <c r="C43" s="3">
        <v>6.3534391000000001</v>
      </c>
      <c r="D43" s="3">
        <v>0.25</v>
      </c>
      <c r="E43" s="3">
        <v>0.02</v>
      </c>
      <c r="F43" s="3">
        <v>1.5E-3</v>
      </c>
      <c r="G43" s="4">
        <v>81</v>
      </c>
      <c r="H43" s="4">
        <v>59</v>
      </c>
      <c r="I43" s="4">
        <v>78</v>
      </c>
      <c r="J43" t="s">
        <v>54</v>
      </c>
      <c r="K43" t="s">
        <v>43</v>
      </c>
      <c r="L43" t="s">
        <v>43</v>
      </c>
      <c r="M43" t="s">
        <v>46</v>
      </c>
      <c r="O43" s="3">
        <v>70.8</v>
      </c>
      <c r="P43" s="4">
        <v>42</v>
      </c>
      <c r="Q43" s="4">
        <v>10</v>
      </c>
      <c r="R43" s="5">
        <v>1.127E-6</v>
      </c>
      <c r="S43" s="3">
        <v>4.0389999999999998E-5</v>
      </c>
      <c r="T43" s="3">
        <v>4.3810100000000003E-3</v>
      </c>
      <c r="U43" s="3">
        <v>8.2461500000000007E-3</v>
      </c>
      <c r="V43" s="3">
        <v>0.98733132999999995</v>
      </c>
      <c r="W43" s="3">
        <v>0.98733132999999995</v>
      </c>
      <c r="X43" s="3">
        <f t="shared" si="0"/>
        <v>1000.5</v>
      </c>
      <c r="Y43" s="4">
        <v>64</v>
      </c>
      <c r="Z43" s="3">
        <v>0.96</v>
      </c>
      <c r="AA43" s="3">
        <f t="shared" si="1"/>
        <v>40386.371491607519</v>
      </c>
      <c r="AB43" s="3">
        <f t="shared" si="2"/>
        <v>4130.201024</v>
      </c>
      <c r="AC43" s="3">
        <f t="shared" si="3"/>
        <v>4066.2010239999995</v>
      </c>
      <c r="AD43" s="12">
        <f t="shared" si="4"/>
        <v>4164.6876217408808</v>
      </c>
      <c r="AE43" s="12">
        <f t="shared" si="5"/>
        <v>4036.61883974088</v>
      </c>
      <c r="AF43" s="12">
        <f t="shared" si="6"/>
        <v>631.03705455636748</v>
      </c>
      <c r="AG43" s="12">
        <f t="shared" si="7"/>
        <v>27.791666666666668</v>
      </c>
      <c r="AH43" s="12">
        <f t="shared" si="8"/>
        <v>0.15632812500000001</v>
      </c>
      <c r="AI43" s="12">
        <f t="shared" si="9"/>
        <v>5.9889934028478152E-9</v>
      </c>
      <c r="AJ43" s="12">
        <f t="shared" si="10"/>
        <v>52.360439891861247</v>
      </c>
      <c r="AK43" s="12">
        <f t="shared" si="11"/>
        <v>0.47976011994002987</v>
      </c>
      <c r="AL43" s="3"/>
      <c r="AM43" s="3"/>
      <c r="AN43" s="3"/>
      <c r="AO43" s="4">
        <v>3</v>
      </c>
      <c r="AP43" s="4">
        <v>1</v>
      </c>
      <c r="AQ43" s="3">
        <v>0.98619999999999997</v>
      </c>
      <c r="AR43" s="4">
        <v>1</v>
      </c>
      <c r="AS43" t="s">
        <v>41</v>
      </c>
      <c r="AT43" s="3">
        <v>8.5683549999999997E-2</v>
      </c>
      <c r="AU43" s="3">
        <v>0.14962344999999999</v>
      </c>
      <c r="AV43" s="3">
        <v>0.35397001</v>
      </c>
      <c r="AW43" s="3">
        <v>8.3588019999999999E-2</v>
      </c>
      <c r="AX43" s="3">
        <v>0.32713497000000002</v>
      </c>
    </row>
    <row r="44" spans="1:50" ht="19.5" customHeight="1" x14ac:dyDescent="0.2">
      <c r="A44" t="s">
        <v>41</v>
      </c>
      <c r="B44" t="s">
        <v>41</v>
      </c>
      <c r="C44" s="3">
        <v>6.3534391000000001</v>
      </c>
      <c r="D44" s="3">
        <v>0.25</v>
      </c>
      <c r="E44" s="3">
        <v>0.02</v>
      </c>
      <c r="F44" s="3">
        <v>3.0000000000000001E-3</v>
      </c>
      <c r="G44" s="4">
        <v>81</v>
      </c>
      <c r="H44" s="3">
        <v>63.2</v>
      </c>
      <c r="I44" s="4">
        <v>97</v>
      </c>
      <c r="J44" t="s">
        <v>54</v>
      </c>
      <c r="K44" t="s">
        <v>43</v>
      </c>
      <c r="L44" t="s">
        <v>43</v>
      </c>
      <c r="M44" t="s">
        <v>63</v>
      </c>
      <c r="O44" s="3">
        <v>75.8</v>
      </c>
      <c r="P44" s="4">
        <v>43</v>
      </c>
      <c r="Q44" s="4">
        <v>11</v>
      </c>
      <c r="R44" s="5">
        <v>6.562E-6</v>
      </c>
      <c r="S44" s="3">
        <v>2.351E-4</v>
      </c>
      <c r="T44" s="3">
        <v>2.4967400000000001E-2</v>
      </c>
      <c r="U44" s="3">
        <v>4.429835E-2</v>
      </c>
      <c r="V44" s="3">
        <v>0.93049258000000001</v>
      </c>
      <c r="W44" s="3">
        <v>0.93049258000000001</v>
      </c>
      <c r="X44" s="3">
        <f t="shared" si="0"/>
        <v>1000.5</v>
      </c>
      <c r="Y44" s="4">
        <v>64</v>
      </c>
      <c r="Z44" s="3">
        <v>0.96</v>
      </c>
      <c r="AA44" s="3">
        <f t="shared" si="1"/>
        <v>40386.371491607519</v>
      </c>
      <c r="AB44" s="3">
        <f t="shared" si="2"/>
        <v>2097.100512</v>
      </c>
      <c r="AC44" s="3">
        <f t="shared" si="3"/>
        <v>2033.1005119999998</v>
      </c>
      <c r="AD44" s="12">
        <f t="shared" si="4"/>
        <v>1073.6891009352203</v>
      </c>
      <c r="AE44" s="12">
        <f t="shared" si="5"/>
        <v>1009.15470993522</v>
      </c>
      <c r="AF44" s="12">
        <f t="shared" si="6"/>
        <v>631.03705455636748</v>
      </c>
      <c r="AG44" s="12">
        <f t="shared" si="7"/>
        <v>27.791666666666668</v>
      </c>
      <c r="AH44" s="12">
        <f t="shared" si="8"/>
        <v>0.62531250000000005</v>
      </c>
      <c r="AI44" s="12">
        <f t="shared" si="9"/>
        <v>4.6460910648720372E-8</v>
      </c>
      <c r="AJ44" s="12">
        <f t="shared" si="10"/>
        <v>104.72087978372249</v>
      </c>
      <c r="AK44" s="12">
        <f t="shared" si="11"/>
        <v>0.23988005997001494</v>
      </c>
      <c r="AL44" s="3"/>
      <c r="AM44" s="3"/>
      <c r="AN44" s="3"/>
      <c r="AO44" s="4">
        <v>3</v>
      </c>
      <c r="AP44" s="4">
        <v>1</v>
      </c>
      <c r="AQ44" s="3">
        <v>0.68369659999999999</v>
      </c>
      <c r="AR44" s="4">
        <v>1</v>
      </c>
      <c r="AS44" t="s">
        <v>41</v>
      </c>
      <c r="AT44" s="3">
        <v>6.3488939999999994E-2</v>
      </c>
      <c r="AU44" s="3">
        <v>0.11858441</v>
      </c>
      <c r="AV44" s="3">
        <v>0.32722500999999998</v>
      </c>
      <c r="AW44" s="3">
        <v>8.8762599999999997E-2</v>
      </c>
      <c r="AX44" s="3">
        <v>0.40193902999999997</v>
      </c>
    </row>
    <row r="45" spans="1:50" ht="19.5" customHeight="1" x14ac:dyDescent="0.2">
      <c r="A45" t="s">
        <v>60</v>
      </c>
      <c r="B45" t="s">
        <v>60</v>
      </c>
      <c r="C45" s="3">
        <v>6.3534391000000001</v>
      </c>
      <c r="D45" s="3">
        <v>0.25</v>
      </c>
      <c r="E45" s="3">
        <v>0.02</v>
      </c>
      <c r="F45" s="3">
        <v>4.0000000000000001E-3</v>
      </c>
      <c r="G45" s="4">
        <v>81</v>
      </c>
      <c r="H45" s="3">
        <v>70.2</v>
      </c>
      <c r="I45" s="2" t="s">
        <v>43</v>
      </c>
      <c r="J45" t="s">
        <v>43</v>
      </c>
      <c r="K45" t="s">
        <v>53</v>
      </c>
      <c r="L45" t="s">
        <v>43</v>
      </c>
      <c r="M45" t="s">
        <v>49</v>
      </c>
      <c r="O45" s="3">
        <v>84.2</v>
      </c>
      <c r="P45" s="4">
        <v>44</v>
      </c>
      <c r="Q45" s="4">
        <v>12</v>
      </c>
      <c r="R45" s="3">
        <v>2.124E-5</v>
      </c>
      <c r="S45" s="3">
        <v>7.6040999999999999E-4</v>
      </c>
      <c r="T45" s="3">
        <v>7.6446059999999996E-2</v>
      </c>
      <c r="U45" s="3">
        <v>0.11745184</v>
      </c>
      <c r="V45" s="3">
        <v>0.80532044999999997</v>
      </c>
      <c r="W45" s="3">
        <v>0.80532044999999997</v>
      </c>
      <c r="X45" s="3">
        <f t="shared" si="0"/>
        <v>1000.5</v>
      </c>
      <c r="Y45" s="4">
        <v>64</v>
      </c>
      <c r="Z45" s="3">
        <v>0.96</v>
      </c>
      <c r="AA45" s="3">
        <f t="shared" si="1"/>
        <v>40386.371491607519</v>
      </c>
      <c r="AB45" s="3">
        <f t="shared" si="2"/>
        <v>1588.8253839999998</v>
      </c>
      <c r="AC45" s="3">
        <f t="shared" si="3"/>
        <v>1524.8253839999998</v>
      </c>
      <c r="AD45" s="12">
        <f t="shared" si="4"/>
        <v>616.30031758856126</v>
      </c>
      <c r="AE45" s="12">
        <f t="shared" si="5"/>
        <v>567.64952433856126</v>
      </c>
      <c r="AF45" s="12">
        <f t="shared" si="6"/>
        <v>631.03705455636748</v>
      </c>
      <c r="AG45" s="12">
        <f t="shared" si="7"/>
        <v>27.791666666666668</v>
      </c>
      <c r="AH45" s="12">
        <f t="shared" si="8"/>
        <v>1.1116666666666666</v>
      </c>
      <c r="AI45" s="12">
        <f t="shared" si="9"/>
        <v>1.0792265168869366E-7</v>
      </c>
      <c r="AJ45" s="12">
        <f t="shared" si="10"/>
        <v>139.62783971163</v>
      </c>
      <c r="AK45" s="12">
        <f t="shared" si="11"/>
        <v>0.17991004497751123</v>
      </c>
      <c r="AL45" s="3"/>
      <c r="AM45" s="3"/>
      <c r="AN45" s="3"/>
      <c r="AO45" s="4">
        <v>3</v>
      </c>
      <c r="AP45" s="4">
        <v>0</v>
      </c>
      <c r="AQ45" s="3">
        <v>0.152838</v>
      </c>
      <c r="AR45" s="4">
        <v>0</v>
      </c>
      <c r="AS45" t="s">
        <v>51</v>
      </c>
      <c r="AT45" s="3">
        <v>5.2068879999999998E-2</v>
      </c>
      <c r="AU45" s="3">
        <v>0.10073436</v>
      </c>
      <c r="AV45" s="3">
        <v>0.30399944000000001</v>
      </c>
      <c r="AW45" s="3">
        <v>8.9804969999999998E-2</v>
      </c>
      <c r="AX45" s="3">
        <v>0.45339234</v>
      </c>
    </row>
    <row r="46" spans="1:50" ht="19.5" customHeight="1" x14ac:dyDescent="0.2">
      <c r="A46" t="s">
        <v>41</v>
      </c>
      <c r="B46" t="s">
        <v>41</v>
      </c>
      <c r="C46" s="3">
        <v>6.3534391000000001</v>
      </c>
      <c r="D46" s="3">
        <v>0.25</v>
      </c>
      <c r="E46" s="3">
        <v>2.5000000000000001E-2</v>
      </c>
      <c r="F46" s="3">
        <v>5.0000000000000001E-4</v>
      </c>
      <c r="G46" s="4">
        <v>81</v>
      </c>
      <c r="H46" s="3">
        <v>63.8</v>
      </c>
      <c r="I46" s="4">
        <v>55</v>
      </c>
      <c r="J46" t="s">
        <v>54</v>
      </c>
      <c r="K46" t="s">
        <v>43</v>
      </c>
      <c r="L46" t="s">
        <v>43</v>
      </c>
      <c r="M46" t="s">
        <v>59</v>
      </c>
      <c r="O46" s="3">
        <v>76.5</v>
      </c>
      <c r="P46" s="4">
        <v>45</v>
      </c>
      <c r="Q46" s="4">
        <v>13</v>
      </c>
      <c r="R46" s="5">
        <v>9.8729999999999998E-8</v>
      </c>
      <c r="S46" s="5">
        <v>3.5379999999999998E-6</v>
      </c>
      <c r="T46" s="3">
        <v>3.8530999999999998E-4</v>
      </c>
      <c r="U46" s="3">
        <v>7.3368999999999995E-4</v>
      </c>
      <c r="V46" s="3">
        <v>0.99887736000000005</v>
      </c>
      <c r="W46" s="3">
        <v>0.99887736000000005</v>
      </c>
      <c r="X46" s="3">
        <f t="shared" si="0"/>
        <v>1000.5</v>
      </c>
      <c r="Y46" s="4">
        <v>64</v>
      </c>
      <c r="Z46" s="3">
        <v>0.96</v>
      </c>
      <c r="AA46" s="3">
        <f t="shared" si="1"/>
        <v>40386.371491607519</v>
      </c>
      <c r="AB46" s="3">
        <f t="shared" si="2"/>
        <v>12262.603071999998</v>
      </c>
      <c r="AC46" s="3">
        <f t="shared" si="3"/>
        <v>12198.603071999998</v>
      </c>
      <c r="AD46" s="12">
        <f t="shared" si="4"/>
        <v>36711.77590366792</v>
      </c>
      <c r="AE46" s="12">
        <f t="shared" si="5"/>
        <v>36329.569557667921</v>
      </c>
      <c r="AF46" s="12">
        <f t="shared" si="6"/>
        <v>631.03705455636748</v>
      </c>
      <c r="AG46" s="12">
        <f t="shared" si="7"/>
        <v>43.424479166666679</v>
      </c>
      <c r="AH46" s="12">
        <f t="shared" si="8"/>
        <v>1.7369791666666665E-2</v>
      </c>
      <c r="AI46" s="12">
        <f t="shared" si="9"/>
        <v>2.264694463612703E-10</v>
      </c>
      <c r="AJ46" s="12">
        <f t="shared" si="10"/>
        <v>21.816849954942189</v>
      </c>
      <c r="AK46" s="12">
        <f t="shared" si="11"/>
        <v>1.1514242878560719</v>
      </c>
      <c r="AL46" s="3"/>
      <c r="AM46" s="3"/>
      <c r="AN46" s="3"/>
      <c r="AO46" s="4">
        <v>3</v>
      </c>
      <c r="AP46" s="4">
        <v>1</v>
      </c>
      <c r="AQ46" s="3">
        <v>0.99987579999999998</v>
      </c>
      <c r="AR46" s="4">
        <v>1</v>
      </c>
      <c r="AS46" t="s">
        <v>41</v>
      </c>
      <c r="AT46" s="3">
        <v>0.10470278</v>
      </c>
      <c r="AU46" s="3">
        <v>0.17275691000000001</v>
      </c>
      <c r="AV46" s="3">
        <v>0.36417431</v>
      </c>
      <c r="AW46" s="3">
        <v>7.8002199999999994E-2</v>
      </c>
      <c r="AX46" s="3">
        <v>0.28036379</v>
      </c>
    </row>
    <row r="47" spans="1:50" ht="19.5" customHeight="1" x14ac:dyDescent="0.2">
      <c r="A47" t="s">
        <v>41</v>
      </c>
      <c r="B47" t="s">
        <v>41</v>
      </c>
      <c r="C47" s="3">
        <v>6.3534391000000001</v>
      </c>
      <c r="D47" s="3">
        <v>0.25</v>
      </c>
      <c r="E47" s="3">
        <v>2.5000000000000001E-2</v>
      </c>
      <c r="F47" s="3">
        <v>1.5E-3</v>
      </c>
      <c r="G47" s="4">
        <v>81</v>
      </c>
      <c r="H47" s="3">
        <v>70.8</v>
      </c>
      <c r="I47" s="4">
        <v>76</v>
      </c>
      <c r="J47" t="s">
        <v>54</v>
      </c>
      <c r="K47" t="s">
        <v>43</v>
      </c>
      <c r="L47" t="s">
        <v>43</v>
      </c>
      <c r="M47" t="s">
        <v>46</v>
      </c>
      <c r="O47" s="4">
        <v>85</v>
      </c>
      <c r="P47" s="4">
        <v>46</v>
      </c>
      <c r="Q47" s="4">
        <v>14</v>
      </c>
      <c r="R47" s="5">
        <v>3.1950000000000002E-7</v>
      </c>
      <c r="S47" s="3">
        <v>1.145E-5</v>
      </c>
      <c r="T47" s="3">
        <v>1.2458300000000001E-3</v>
      </c>
      <c r="U47" s="3">
        <v>2.36637E-3</v>
      </c>
      <c r="V47" s="3">
        <v>0.99637604000000002</v>
      </c>
      <c r="W47" s="3">
        <v>0.99637604000000002</v>
      </c>
      <c r="X47" s="3">
        <f t="shared" si="0"/>
        <v>1000.5</v>
      </c>
      <c r="Y47" s="4">
        <v>64</v>
      </c>
      <c r="Z47" s="3">
        <v>0.96</v>
      </c>
      <c r="AA47" s="3">
        <f t="shared" si="1"/>
        <v>40386.371491607519</v>
      </c>
      <c r="AB47" s="3">
        <f t="shared" si="2"/>
        <v>4130.201024</v>
      </c>
      <c r="AC47" s="3">
        <f t="shared" si="3"/>
        <v>4066.2010239999995</v>
      </c>
      <c r="AD47" s="12">
        <f t="shared" si="4"/>
        <v>4164.6876217408808</v>
      </c>
      <c r="AE47" s="12">
        <f t="shared" si="5"/>
        <v>4036.61883974088</v>
      </c>
      <c r="AF47" s="12">
        <f t="shared" si="6"/>
        <v>631.03705455636748</v>
      </c>
      <c r="AG47" s="12">
        <f t="shared" si="7"/>
        <v>43.424479166666679</v>
      </c>
      <c r="AH47" s="12">
        <f t="shared" si="8"/>
        <v>0.15632812500000001</v>
      </c>
      <c r="AI47" s="12">
        <f t="shared" si="9"/>
        <v>5.9889934028478152E-9</v>
      </c>
      <c r="AJ47" s="12">
        <f t="shared" si="10"/>
        <v>65.450549864826556</v>
      </c>
      <c r="AK47" s="12">
        <f t="shared" si="11"/>
        <v>0.38380809595202398</v>
      </c>
      <c r="AL47" s="3"/>
      <c r="AM47" s="3"/>
      <c r="AN47" s="3"/>
      <c r="AO47" s="4">
        <v>3</v>
      </c>
      <c r="AP47" s="4">
        <v>1</v>
      </c>
      <c r="AQ47" s="3">
        <v>0.99886330000000001</v>
      </c>
      <c r="AR47" s="4">
        <v>1</v>
      </c>
      <c r="AS47" t="s">
        <v>41</v>
      </c>
      <c r="AT47" s="3">
        <v>8.5683549999999997E-2</v>
      </c>
      <c r="AU47" s="3">
        <v>0.14962344999999999</v>
      </c>
      <c r="AV47" s="3">
        <v>0.35397001</v>
      </c>
      <c r="AW47" s="3">
        <v>8.3588019999999999E-2</v>
      </c>
      <c r="AX47" s="3">
        <v>0.32713497000000002</v>
      </c>
    </row>
    <row r="48" spans="1:50" ht="19.5" customHeight="1" x14ac:dyDescent="0.2">
      <c r="A48" t="s">
        <v>41</v>
      </c>
      <c r="B48" t="s">
        <v>41</v>
      </c>
      <c r="C48" s="3">
        <v>6.3534391000000001</v>
      </c>
      <c r="D48" s="3">
        <v>0.25</v>
      </c>
      <c r="E48" s="3">
        <v>2.5000000000000001E-2</v>
      </c>
      <c r="F48" s="3">
        <v>3.0000000000000001E-3</v>
      </c>
      <c r="G48" s="4">
        <v>81</v>
      </c>
      <c r="H48" s="3">
        <v>75.3</v>
      </c>
      <c r="I48" s="4">
        <v>88</v>
      </c>
      <c r="J48" t="s">
        <v>54</v>
      </c>
      <c r="K48" t="s">
        <v>43</v>
      </c>
      <c r="L48" t="s">
        <v>43</v>
      </c>
      <c r="M48" t="s">
        <v>63</v>
      </c>
      <c r="O48" s="3">
        <v>90.4</v>
      </c>
      <c r="P48" s="4">
        <v>47</v>
      </c>
      <c r="Q48" s="4">
        <v>15</v>
      </c>
      <c r="R48" s="5">
        <v>1.86E-6</v>
      </c>
      <c r="S48" s="3">
        <v>6.6649999999999994E-5</v>
      </c>
      <c r="T48" s="3">
        <v>7.2087000000000002E-3</v>
      </c>
      <c r="U48" s="3">
        <v>1.3458080000000001E-2</v>
      </c>
      <c r="V48" s="3">
        <v>0.97926469999999999</v>
      </c>
      <c r="W48" s="3">
        <v>0.97926469999999999</v>
      </c>
      <c r="X48" s="3">
        <f t="shared" si="0"/>
        <v>1000.5</v>
      </c>
      <c r="Y48" s="4">
        <v>64</v>
      </c>
      <c r="Z48" s="3">
        <v>0.96</v>
      </c>
      <c r="AA48" s="3">
        <f t="shared" si="1"/>
        <v>40386.371491607519</v>
      </c>
      <c r="AB48" s="3">
        <f t="shared" si="2"/>
        <v>2097.100512</v>
      </c>
      <c r="AC48" s="3">
        <f t="shared" si="3"/>
        <v>2033.1005119999998</v>
      </c>
      <c r="AD48" s="12">
        <f t="shared" si="4"/>
        <v>1073.6891009352203</v>
      </c>
      <c r="AE48" s="12">
        <f t="shared" si="5"/>
        <v>1009.15470993522</v>
      </c>
      <c r="AF48" s="12">
        <f t="shared" si="6"/>
        <v>631.03705455636748</v>
      </c>
      <c r="AG48" s="12">
        <f t="shared" si="7"/>
        <v>43.424479166666679</v>
      </c>
      <c r="AH48" s="12">
        <f t="shared" si="8"/>
        <v>0.62531250000000005</v>
      </c>
      <c r="AI48" s="12">
        <f t="shared" si="9"/>
        <v>4.6460910648720372E-8</v>
      </c>
      <c r="AJ48" s="12">
        <f t="shared" si="10"/>
        <v>130.90109972965311</v>
      </c>
      <c r="AK48" s="12">
        <f t="shared" si="11"/>
        <v>0.19190404797601199</v>
      </c>
      <c r="AL48" s="3"/>
      <c r="AM48" s="3"/>
      <c r="AN48" s="3"/>
      <c r="AO48" s="4">
        <v>3</v>
      </c>
      <c r="AP48" s="4">
        <v>1</v>
      </c>
      <c r="AQ48" s="3">
        <v>0.96207989999999999</v>
      </c>
      <c r="AR48" s="4">
        <v>1</v>
      </c>
      <c r="AS48" t="s">
        <v>41</v>
      </c>
      <c r="AT48" s="3">
        <v>6.3488939999999994E-2</v>
      </c>
      <c r="AU48" s="3">
        <v>0.11858441</v>
      </c>
      <c r="AV48" s="3">
        <v>0.32722500999999998</v>
      </c>
      <c r="AW48" s="3">
        <v>8.8762599999999997E-2</v>
      </c>
      <c r="AX48" s="3">
        <v>0.40193902999999997</v>
      </c>
    </row>
    <row r="49" spans="1:50" ht="19.5" customHeight="1" x14ac:dyDescent="0.2">
      <c r="A49" t="s">
        <v>41</v>
      </c>
      <c r="B49" t="s">
        <v>41</v>
      </c>
      <c r="C49" s="3">
        <v>6.3534391000000001</v>
      </c>
      <c r="D49" s="3">
        <v>0.25</v>
      </c>
      <c r="E49" s="3">
        <v>2.5000000000000001E-2</v>
      </c>
      <c r="F49" s="3">
        <v>4.0000000000000001E-3</v>
      </c>
      <c r="G49" s="4">
        <v>81</v>
      </c>
      <c r="H49" s="3">
        <v>79.7</v>
      </c>
      <c r="I49" s="4">
        <v>94</v>
      </c>
      <c r="J49" t="s">
        <v>54</v>
      </c>
      <c r="K49" t="s">
        <v>53</v>
      </c>
      <c r="L49" t="s">
        <v>43</v>
      </c>
      <c r="M49" t="s">
        <v>46</v>
      </c>
      <c r="O49" s="3">
        <v>95.6</v>
      </c>
      <c r="P49" s="4">
        <v>48</v>
      </c>
      <c r="Q49" s="4">
        <v>16</v>
      </c>
      <c r="R49" s="5">
        <v>6.02E-6</v>
      </c>
      <c r="S49" s="3">
        <v>2.1567E-4</v>
      </c>
      <c r="T49" s="3">
        <v>2.2951619999999999E-2</v>
      </c>
      <c r="U49" s="3">
        <v>4.0956390000000002E-2</v>
      </c>
      <c r="V49" s="3">
        <v>0.93587030000000004</v>
      </c>
      <c r="W49" s="3">
        <v>0.93587030000000004</v>
      </c>
      <c r="X49" s="3">
        <f t="shared" si="0"/>
        <v>1000.5</v>
      </c>
      <c r="Y49" s="4">
        <v>64</v>
      </c>
      <c r="Z49" s="3">
        <v>0.96</v>
      </c>
      <c r="AA49" s="3">
        <f t="shared" si="1"/>
        <v>40386.371491607519</v>
      </c>
      <c r="AB49" s="3">
        <f t="shared" si="2"/>
        <v>1588.8253839999998</v>
      </c>
      <c r="AC49" s="3">
        <f t="shared" si="3"/>
        <v>1524.8253839999998</v>
      </c>
      <c r="AD49" s="12">
        <f t="shared" si="4"/>
        <v>616.30031758856126</v>
      </c>
      <c r="AE49" s="12">
        <f t="shared" si="5"/>
        <v>567.64952433856126</v>
      </c>
      <c r="AF49" s="12">
        <f t="shared" si="6"/>
        <v>631.03705455636748</v>
      </c>
      <c r="AG49" s="12">
        <f t="shared" si="7"/>
        <v>43.424479166666679</v>
      </c>
      <c r="AH49" s="12">
        <f t="shared" si="8"/>
        <v>1.1116666666666666</v>
      </c>
      <c r="AI49" s="12">
        <f t="shared" si="9"/>
        <v>1.0792265168869366E-7</v>
      </c>
      <c r="AJ49" s="12">
        <f t="shared" si="10"/>
        <v>174.53479963953751</v>
      </c>
      <c r="AK49" s="12">
        <f t="shared" si="11"/>
        <v>0.14392803598200898</v>
      </c>
      <c r="AL49" s="3"/>
      <c r="AM49" s="3"/>
      <c r="AN49" s="3"/>
      <c r="AO49" s="4">
        <v>3</v>
      </c>
      <c r="AP49" s="4">
        <v>1</v>
      </c>
      <c r="AQ49" s="3">
        <v>0.67258200000000001</v>
      </c>
      <c r="AR49" s="4">
        <v>1</v>
      </c>
      <c r="AS49" t="s">
        <v>41</v>
      </c>
      <c r="AT49" s="3">
        <v>5.2068879999999998E-2</v>
      </c>
      <c r="AU49" s="3">
        <v>0.10073436</v>
      </c>
      <c r="AV49" s="3">
        <v>0.30399944000000001</v>
      </c>
      <c r="AW49" s="3">
        <v>8.9804969999999998E-2</v>
      </c>
      <c r="AX49" s="3">
        <v>0.45339234</v>
      </c>
    </row>
    <row r="50" spans="1:50" ht="19.5" customHeight="1" x14ac:dyDescent="0.2">
      <c r="A50" t="s">
        <v>60</v>
      </c>
      <c r="B50" t="s">
        <v>60</v>
      </c>
      <c r="C50" s="3">
        <v>6.3534391000000001</v>
      </c>
      <c r="D50" s="4">
        <v>1</v>
      </c>
      <c r="E50" s="3">
        <v>0.01</v>
      </c>
      <c r="F50" s="3">
        <v>5.0000000000000001E-4</v>
      </c>
      <c r="G50" s="4">
        <v>81</v>
      </c>
      <c r="H50" s="3">
        <v>30.1</v>
      </c>
      <c r="I50" s="2" t="s">
        <v>43</v>
      </c>
      <c r="J50" t="s">
        <v>43</v>
      </c>
      <c r="K50" t="s">
        <v>43</v>
      </c>
      <c r="L50" t="s">
        <v>43</v>
      </c>
      <c r="M50" t="s">
        <v>67</v>
      </c>
      <c r="O50" s="3">
        <v>36.1</v>
      </c>
      <c r="P50" s="4">
        <v>49</v>
      </c>
      <c r="Q50" s="4">
        <v>1</v>
      </c>
      <c r="R50" s="3">
        <v>4.1908099999999997E-3</v>
      </c>
      <c r="S50" s="3">
        <v>0.13002435000000001</v>
      </c>
      <c r="T50" s="3">
        <v>0.80891873999999997</v>
      </c>
      <c r="U50" s="3">
        <v>3.6418840000000001E-2</v>
      </c>
      <c r="V50" s="3">
        <v>2.044725E-2</v>
      </c>
      <c r="W50" s="3">
        <v>0.80891873999999997</v>
      </c>
      <c r="X50" s="4">
        <f t="shared" si="0"/>
        <v>1002</v>
      </c>
      <c r="Y50" s="4">
        <v>106</v>
      </c>
      <c r="Z50" s="3">
        <v>2.1</v>
      </c>
      <c r="AA50" s="3">
        <f t="shared" si="1"/>
        <v>40446.920774203631</v>
      </c>
      <c r="AB50" s="3">
        <f t="shared" si="2"/>
        <v>26790.444220000001</v>
      </c>
      <c r="AC50" s="3">
        <f t="shared" si="3"/>
        <v>26684.444220000001</v>
      </c>
      <c r="AD50" s="12">
        <f t="shared" si="4"/>
        <v>63877.527723828003</v>
      </c>
      <c r="AE50" s="12">
        <f t="shared" si="5"/>
        <v>63373.04764420537</v>
      </c>
      <c r="AF50" s="12">
        <f t="shared" si="6"/>
        <v>381.57472428493992</v>
      </c>
      <c r="AG50" s="12">
        <f t="shared" si="7"/>
        <v>2.4084353741496596</v>
      </c>
      <c r="AH50" s="12">
        <f t="shared" si="8"/>
        <v>6.0210884353741499E-3</v>
      </c>
      <c r="AI50" s="12">
        <f t="shared" si="9"/>
        <v>1.6297463056565105E-10</v>
      </c>
      <c r="AJ50" s="12">
        <f t="shared" si="10"/>
        <v>2.3523113344908158</v>
      </c>
      <c r="AK50" s="12">
        <f t="shared" si="11"/>
        <v>8.3041464241328669</v>
      </c>
      <c r="AL50" s="3"/>
      <c r="AM50" s="3"/>
      <c r="AN50" s="3"/>
      <c r="AO50" s="4">
        <v>2</v>
      </c>
      <c r="AP50" s="4">
        <v>0</v>
      </c>
      <c r="AQ50" s="3">
        <v>6.9972300000000001E-2</v>
      </c>
      <c r="AR50" s="4">
        <v>0</v>
      </c>
      <c r="AS50" t="s">
        <v>51</v>
      </c>
      <c r="AT50" s="3">
        <v>0.11056022</v>
      </c>
      <c r="AU50" s="3">
        <v>0.17929260999999999</v>
      </c>
      <c r="AV50" s="3">
        <v>0.36568276999999999</v>
      </c>
      <c r="AW50" s="3">
        <v>7.6241260000000005E-2</v>
      </c>
      <c r="AX50" s="3">
        <v>0.26822315000000002</v>
      </c>
    </row>
    <row r="51" spans="1:50" ht="19.5" customHeight="1" x14ac:dyDescent="0.2">
      <c r="A51" t="s">
        <v>60</v>
      </c>
      <c r="B51" t="s">
        <v>60</v>
      </c>
      <c r="C51" s="3">
        <v>6.3534391000000001</v>
      </c>
      <c r="D51" s="4">
        <v>1</v>
      </c>
      <c r="E51" s="3">
        <v>0.01</v>
      </c>
      <c r="F51" s="3">
        <v>1.5E-3</v>
      </c>
      <c r="G51" s="4">
        <v>81</v>
      </c>
      <c r="H51" s="4">
        <v>33</v>
      </c>
      <c r="I51" s="2" t="s">
        <v>43</v>
      </c>
      <c r="J51" t="s">
        <v>43</v>
      </c>
      <c r="K51" t="s">
        <v>43</v>
      </c>
      <c r="L51" t="s">
        <v>43</v>
      </c>
      <c r="M51" t="s">
        <v>67</v>
      </c>
      <c r="O51" s="3">
        <v>39.6</v>
      </c>
      <c r="P51" s="4">
        <v>50</v>
      </c>
      <c r="Q51" s="4">
        <v>2</v>
      </c>
      <c r="R51" s="3">
        <v>1.343633E-2</v>
      </c>
      <c r="S51" s="3">
        <v>0.32064190999999997</v>
      </c>
      <c r="T51" s="3">
        <v>0.64763108999999996</v>
      </c>
      <c r="U51" s="3">
        <v>1.18818E-2</v>
      </c>
      <c r="V51" s="3">
        <v>6.4088699999999997E-3</v>
      </c>
      <c r="W51" s="3">
        <v>0.64763108999999996</v>
      </c>
      <c r="X51" s="4">
        <f t="shared" si="0"/>
        <v>1002</v>
      </c>
      <c r="Y51" s="4">
        <v>106</v>
      </c>
      <c r="Z51" s="3">
        <v>2.1</v>
      </c>
      <c r="AA51" s="3">
        <f t="shared" si="1"/>
        <v>40446.920774203631</v>
      </c>
      <c r="AB51" s="3">
        <f t="shared" si="2"/>
        <v>9000.8147400000016</v>
      </c>
      <c r="AC51" s="3">
        <f t="shared" si="3"/>
        <v>8894.8147400000016</v>
      </c>
      <c r="AD51" s="12">
        <f t="shared" si="4"/>
        <v>7210.2764314525893</v>
      </c>
      <c r="AE51" s="12">
        <f t="shared" si="5"/>
        <v>7041.4497382450427</v>
      </c>
      <c r="AF51" s="12">
        <f t="shared" si="6"/>
        <v>381.57472428493992</v>
      </c>
      <c r="AG51" s="12">
        <f t="shared" si="7"/>
        <v>2.4084353741496596</v>
      </c>
      <c r="AH51" s="12">
        <f t="shared" si="8"/>
        <v>5.4189795918367346E-2</v>
      </c>
      <c r="AI51" s="12">
        <f t="shared" si="9"/>
        <v>4.3314912741039143E-9</v>
      </c>
      <c r="AJ51" s="12">
        <f t="shared" si="10"/>
        <v>7.0569340034724473</v>
      </c>
      <c r="AK51" s="12">
        <f t="shared" si="11"/>
        <v>2.7680488080442887</v>
      </c>
      <c r="AL51" s="3"/>
      <c r="AM51" s="3"/>
      <c r="AN51" s="3"/>
      <c r="AO51" s="4">
        <v>2</v>
      </c>
      <c r="AP51" s="4">
        <v>0</v>
      </c>
      <c r="AQ51" s="3">
        <v>2.9463400000000001E-2</v>
      </c>
      <c r="AR51" s="4">
        <v>0</v>
      </c>
      <c r="AS51" t="s">
        <v>51</v>
      </c>
      <c r="AT51" s="3">
        <v>0.10094271</v>
      </c>
      <c r="AU51" s="3">
        <v>0.16841945</v>
      </c>
      <c r="AV51" s="3">
        <v>0.36284555000000002</v>
      </c>
      <c r="AW51" s="3">
        <v>7.9130889999999995E-2</v>
      </c>
      <c r="AX51" s="3">
        <v>0.28866139000000002</v>
      </c>
    </row>
    <row r="52" spans="1:50" ht="19.5" customHeight="1" x14ac:dyDescent="0.2">
      <c r="A52" t="s">
        <v>68</v>
      </c>
      <c r="B52" t="s">
        <v>68</v>
      </c>
      <c r="C52" s="3">
        <v>6.3534391000000001</v>
      </c>
      <c r="D52" s="4">
        <v>1</v>
      </c>
      <c r="E52" s="3">
        <v>0.01</v>
      </c>
      <c r="F52" s="3">
        <v>3.0000000000000001E-3</v>
      </c>
      <c r="G52" s="4">
        <v>81</v>
      </c>
      <c r="H52" s="3">
        <v>33.1</v>
      </c>
      <c r="I52" s="2" t="s">
        <v>43</v>
      </c>
      <c r="J52" t="s">
        <v>43</v>
      </c>
      <c r="K52" t="s">
        <v>43</v>
      </c>
      <c r="L52" t="s">
        <v>53</v>
      </c>
      <c r="M52" t="s">
        <v>67</v>
      </c>
      <c r="N52" t="s">
        <v>69</v>
      </c>
      <c r="O52" s="3">
        <v>39.700000000000003</v>
      </c>
      <c r="P52" s="4">
        <v>51</v>
      </c>
      <c r="Q52" s="4">
        <v>3</v>
      </c>
      <c r="R52" s="3">
        <v>7.3462949999999999E-2</v>
      </c>
      <c r="S52" s="3">
        <v>0.67147535000000003</v>
      </c>
      <c r="T52" s="3">
        <v>0.25187156999999999</v>
      </c>
      <c r="U52" s="3">
        <v>2.0834E-3</v>
      </c>
      <c r="V52" s="3">
        <v>1.10673E-3</v>
      </c>
      <c r="W52" s="3">
        <v>0.67147535000000003</v>
      </c>
      <c r="X52" s="4">
        <f t="shared" si="0"/>
        <v>1002</v>
      </c>
      <c r="Y52" s="4">
        <v>106</v>
      </c>
      <c r="Z52" s="3">
        <v>2.1</v>
      </c>
      <c r="AA52" s="3">
        <f t="shared" si="1"/>
        <v>40446.920774203631</v>
      </c>
      <c r="AB52" s="3">
        <f t="shared" si="2"/>
        <v>4553.4073700000008</v>
      </c>
      <c r="AC52" s="3">
        <f t="shared" si="3"/>
        <v>4447.4073700000008</v>
      </c>
      <c r="AD52" s="12">
        <f t="shared" si="4"/>
        <v>1845.2757811650342</v>
      </c>
      <c r="AE52" s="12">
        <f t="shared" si="5"/>
        <v>1760.3624345612607</v>
      </c>
      <c r="AF52" s="12">
        <f t="shared" si="6"/>
        <v>381.57472428493992</v>
      </c>
      <c r="AG52" s="12">
        <f t="shared" si="7"/>
        <v>2.4084353741496596</v>
      </c>
      <c r="AH52" s="12">
        <f t="shared" si="8"/>
        <v>0.21675918367346939</v>
      </c>
      <c r="AI52" s="12">
        <f t="shared" si="9"/>
        <v>3.3849953232460262E-8</v>
      </c>
      <c r="AJ52" s="12">
        <f t="shared" si="10"/>
        <v>14.113868006944895</v>
      </c>
      <c r="AK52" s="12">
        <f t="shared" si="11"/>
        <v>1.3840244040221443</v>
      </c>
      <c r="AL52" s="3"/>
      <c r="AM52" s="3"/>
      <c r="AN52" s="3"/>
      <c r="AO52" s="4">
        <v>2</v>
      </c>
      <c r="AP52" s="4">
        <v>0</v>
      </c>
      <c r="AQ52" s="3">
        <v>7.1457999999999999E-3</v>
      </c>
      <c r="AR52" s="4">
        <v>0</v>
      </c>
      <c r="AS52" t="s">
        <v>68</v>
      </c>
      <c r="AT52" s="3">
        <v>8.8146779999999994E-2</v>
      </c>
      <c r="AU52" s="3">
        <v>0.15279134999999999</v>
      </c>
      <c r="AV52" s="3">
        <v>0.35583018</v>
      </c>
      <c r="AW52" s="3">
        <v>8.2892220000000003E-2</v>
      </c>
      <c r="AX52" s="3">
        <v>0.32033947000000002</v>
      </c>
    </row>
    <row r="53" spans="1:50" ht="19.5" customHeight="1" x14ac:dyDescent="0.2">
      <c r="A53" t="s">
        <v>68</v>
      </c>
      <c r="B53" t="s">
        <v>68</v>
      </c>
      <c r="C53" s="3">
        <v>6.3534391000000001</v>
      </c>
      <c r="D53" s="4">
        <v>1</v>
      </c>
      <c r="E53" s="3">
        <v>0.01</v>
      </c>
      <c r="F53" s="3">
        <v>4.0000000000000001E-3</v>
      </c>
      <c r="G53" s="4">
        <v>81</v>
      </c>
      <c r="H53" s="3">
        <v>29.5</v>
      </c>
      <c r="I53" s="2" t="s">
        <v>43</v>
      </c>
      <c r="J53" t="s">
        <v>43</v>
      </c>
      <c r="K53" t="s">
        <v>43</v>
      </c>
      <c r="L53" t="s">
        <v>53</v>
      </c>
      <c r="M53" t="s">
        <v>67</v>
      </c>
      <c r="N53" t="s">
        <v>69</v>
      </c>
      <c r="O53" s="3">
        <v>35.4</v>
      </c>
      <c r="P53" s="4">
        <v>52</v>
      </c>
      <c r="Q53" s="4">
        <v>4</v>
      </c>
      <c r="R53" s="3">
        <v>0.20419518</v>
      </c>
      <c r="S53" s="3">
        <v>0.70012629999999998</v>
      </c>
      <c r="T53" s="3">
        <v>9.4690570000000002E-2</v>
      </c>
      <c r="U53" s="3">
        <v>6.4570000000000003E-4</v>
      </c>
      <c r="V53" s="3">
        <v>3.4225E-4</v>
      </c>
      <c r="W53" s="3">
        <v>0.70012629999999998</v>
      </c>
      <c r="X53" s="4">
        <f t="shared" si="0"/>
        <v>1002</v>
      </c>
      <c r="Y53" s="4">
        <v>106</v>
      </c>
      <c r="Z53" s="3">
        <v>2.1</v>
      </c>
      <c r="AA53" s="3">
        <f t="shared" si="1"/>
        <v>40446.920774203631</v>
      </c>
      <c r="AB53" s="3">
        <f t="shared" si="2"/>
        <v>3441.5555275000002</v>
      </c>
      <c r="AC53" s="3">
        <f t="shared" si="3"/>
        <v>3335.5555275000002</v>
      </c>
      <c r="AD53" s="12">
        <f t="shared" si="4"/>
        <v>1054.1388793935391</v>
      </c>
      <c r="AE53" s="12">
        <f t="shared" si="5"/>
        <v>990.2038694407089</v>
      </c>
      <c r="AF53" s="12">
        <f t="shared" si="6"/>
        <v>381.57472428493992</v>
      </c>
      <c r="AG53" s="12">
        <f t="shared" si="7"/>
        <v>2.4084353741496596</v>
      </c>
      <c r="AH53" s="12">
        <f t="shared" si="8"/>
        <v>0.38534965986394559</v>
      </c>
      <c r="AI53" s="12">
        <f t="shared" si="9"/>
        <v>7.9006033726616825E-8</v>
      </c>
      <c r="AJ53" s="12">
        <f t="shared" si="10"/>
        <v>18.818490675926526</v>
      </c>
      <c r="AK53" s="12">
        <f t="shared" si="11"/>
        <v>1.0380183030166084</v>
      </c>
      <c r="AL53" s="3"/>
      <c r="AM53" s="3"/>
      <c r="AN53" s="3"/>
      <c r="AO53" s="4">
        <v>2</v>
      </c>
      <c r="AP53" s="4">
        <v>0</v>
      </c>
      <c r="AQ53" s="3">
        <v>2.6091999999999999E-3</v>
      </c>
      <c r="AR53" s="4">
        <v>0</v>
      </c>
      <c r="AS53" t="s">
        <v>68</v>
      </c>
      <c r="AT53" s="3">
        <v>8.0591099999999999E-2</v>
      </c>
      <c r="AU53" s="3">
        <v>0.14290456000000001</v>
      </c>
      <c r="AV53" s="3">
        <v>0.34951629000000001</v>
      </c>
      <c r="AW53" s="3">
        <v>8.4976999999999997E-2</v>
      </c>
      <c r="AX53" s="3">
        <v>0.34201105999999998</v>
      </c>
    </row>
    <row r="54" spans="1:50" ht="19.5" customHeight="1" x14ac:dyDescent="0.2">
      <c r="A54" t="s">
        <v>60</v>
      </c>
      <c r="B54" t="s">
        <v>60</v>
      </c>
      <c r="C54" s="3">
        <v>6.3534391000000001</v>
      </c>
      <c r="D54" s="4">
        <v>1</v>
      </c>
      <c r="E54" s="3">
        <v>1.4999999999999999E-2</v>
      </c>
      <c r="F54" s="3">
        <v>5.0000000000000001E-4</v>
      </c>
      <c r="G54" s="4">
        <v>81</v>
      </c>
      <c r="H54" s="3">
        <v>37.9</v>
      </c>
      <c r="I54" s="2" t="s">
        <v>43</v>
      </c>
      <c r="J54" t="s">
        <v>43</v>
      </c>
      <c r="K54" t="s">
        <v>43</v>
      </c>
      <c r="L54" t="s">
        <v>53</v>
      </c>
      <c r="M54" t="s">
        <v>67</v>
      </c>
      <c r="O54" s="3">
        <v>45.5</v>
      </c>
      <c r="P54" s="4">
        <v>53</v>
      </c>
      <c r="Q54" s="4">
        <v>5</v>
      </c>
      <c r="R54" s="3">
        <v>1.19151E-3</v>
      </c>
      <c r="S54" s="3">
        <v>4.0901220000000002E-2</v>
      </c>
      <c r="T54" s="3">
        <v>0.78250666999999996</v>
      </c>
      <c r="U54" s="3">
        <v>0.10681132</v>
      </c>
      <c r="V54" s="3">
        <v>6.8589289999999997E-2</v>
      </c>
      <c r="W54" s="3">
        <v>0.78250666999999996</v>
      </c>
      <c r="X54" s="4">
        <f t="shared" si="0"/>
        <v>1002</v>
      </c>
      <c r="Y54" s="4">
        <v>106</v>
      </c>
      <c r="Z54" s="3">
        <v>2.1</v>
      </c>
      <c r="AA54" s="3">
        <f t="shared" si="1"/>
        <v>40446.920774203631</v>
      </c>
      <c r="AB54" s="3">
        <f t="shared" si="2"/>
        <v>26790.444220000001</v>
      </c>
      <c r="AC54" s="3">
        <f t="shared" si="3"/>
        <v>26684.444220000001</v>
      </c>
      <c r="AD54" s="12">
        <f t="shared" si="4"/>
        <v>63877.527723828003</v>
      </c>
      <c r="AE54" s="12">
        <f t="shared" si="5"/>
        <v>63373.04764420537</v>
      </c>
      <c r="AF54" s="12">
        <f t="shared" si="6"/>
        <v>381.57472428493992</v>
      </c>
      <c r="AG54" s="12">
        <f t="shared" si="7"/>
        <v>5.4189795918367345</v>
      </c>
      <c r="AH54" s="12">
        <f t="shared" si="8"/>
        <v>6.0210884353741499E-3</v>
      </c>
      <c r="AI54" s="12">
        <f t="shared" si="9"/>
        <v>1.6297463056565105E-10</v>
      </c>
      <c r="AJ54" s="12">
        <f t="shared" si="10"/>
        <v>3.5284670017362227</v>
      </c>
      <c r="AK54" s="12">
        <f t="shared" si="11"/>
        <v>5.5360976160885773</v>
      </c>
      <c r="AL54" s="3"/>
      <c r="AM54" s="3"/>
      <c r="AN54" s="3"/>
      <c r="AO54" s="4">
        <v>3</v>
      </c>
      <c r="AP54" s="4">
        <v>0</v>
      </c>
      <c r="AQ54" s="3">
        <v>0.21503059999999999</v>
      </c>
      <c r="AR54" s="4">
        <v>0</v>
      </c>
      <c r="AS54" t="s">
        <v>51</v>
      </c>
      <c r="AT54" s="3">
        <v>0.11056022</v>
      </c>
      <c r="AU54" s="3">
        <v>0.17929260999999999</v>
      </c>
      <c r="AV54" s="3">
        <v>0.36568276999999999</v>
      </c>
      <c r="AW54" s="3">
        <v>7.6241260000000005E-2</v>
      </c>
      <c r="AX54" s="3">
        <v>0.26822315000000002</v>
      </c>
    </row>
    <row r="55" spans="1:50" ht="19.5" customHeight="1" x14ac:dyDescent="0.2">
      <c r="A55" t="s">
        <v>60</v>
      </c>
      <c r="B55" t="s">
        <v>60</v>
      </c>
      <c r="C55" s="3">
        <v>6.3534391000000001</v>
      </c>
      <c r="D55" s="4">
        <v>1</v>
      </c>
      <c r="E55" s="3">
        <v>1.4999999999999999E-2</v>
      </c>
      <c r="F55" s="3">
        <v>1.5E-3</v>
      </c>
      <c r="G55" s="4">
        <v>81</v>
      </c>
      <c r="H55" s="3">
        <v>47.2</v>
      </c>
      <c r="I55" s="2" t="s">
        <v>43</v>
      </c>
      <c r="J55" t="s">
        <v>43</v>
      </c>
      <c r="K55" t="s">
        <v>43</v>
      </c>
      <c r="L55" t="s">
        <v>43</v>
      </c>
      <c r="M55" t="s">
        <v>67</v>
      </c>
      <c r="O55" s="3">
        <v>56.6</v>
      </c>
      <c r="P55" s="4">
        <v>54</v>
      </c>
      <c r="Q55" s="4">
        <v>6</v>
      </c>
      <c r="R55" s="3">
        <v>3.8456900000000001E-3</v>
      </c>
      <c r="S55" s="3">
        <v>0.12065525000000001</v>
      </c>
      <c r="T55" s="3">
        <v>0.81382421999999999</v>
      </c>
      <c r="U55" s="3">
        <v>3.9425870000000002E-2</v>
      </c>
      <c r="V55" s="3">
        <v>2.2248980000000002E-2</v>
      </c>
      <c r="W55" s="3">
        <v>0.81382421999999999</v>
      </c>
      <c r="X55" s="4">
        <f t="shared" si="0"/>
        <v>1002</v>
      </c>
      <c r="Y55" s="4">
        <v>106</v>
      </c>
      <c r="Z55" s="3">
        <v>2.1</v>
      </c>
      <c r="AA55" s="3">
        <f t="shared" si="1"/>
        <v>40446.920774203631</v>
      </c>
      <c r="AB55" s="3">
        <f t="shared" si="2"/>
        <v>9000.8147400000016</v>
      </c>
      <c r="AC55" s="3">
        <f t="shared" si="3"/>
        <v>8894.8147400000016</v>
      </c>
      <c r="AD55" s="12">
        <f t="shared" si="4"/>
        <v>7210.2764314525893</v>
      </c>
      <c r="AE55" s="12">
        <f t="shared" si="5"/>
        <v>7041.4497382450427</v>
      </c>
      <c r="AF55" s="12">
        <f t="shared" si="6"/>
        <v>381.57472428493992</v>
      </c>
      <c r="AG55" s="12">
        <f t="shared" si="7"/>
        <v>5.4189795918367345</v>
      </c>
      <c r="AH55" s="12">
        <f t="shared" si="8"/>
        <v>5.4189795918367346E-2</v>
      </c>
      <c r="AI55" s="12">
        <f t="shared" si="9"/>
        <v>4.3314912741039143E-9</v>
      </c>
      <c r="AJ55" s="12">
        <f t="shared" si="10"/>
        <v>10.585401005208668</v>
      </c>
      <c r="AK55" s="12">
        <f t="shared" si="11"/>
        <v>1.8453658720295256</v>
      </c>
      <c r="AL55" s="3"/>
      <c r="AM55" s="3"/>
      <c r="AN55" s="3"/>
      <c r="AO55" s="4">
        <v>3</v>
      </c>
      <c r="AP55" s="4">
        <v>0</v>
      </c>
      <c r="AQ55" s="3">
        <v>9.6903799999999998E-2</v>
      </c>
      <c r="AR55" s="4">
        <v>0</v>
      </c>
      <c r="AS55" t="s">
        <v>51</v>
      </c>
      <c r="AT55" s="3">
        <v>0.10094271</v>
      </c>
      <c r="AU55" s="3">
        <v>0.16841945</v>
      </c>
      <c r="AV55" s="3">
        <v>0.36284555000000002</v>
      </c>
      <c r="AW55" s="3">
        <v>7.9130889999999995E-2</v>
      </c>
      <c r="AX55" s="3">
        <v>0.28866139000000002</v>
      </c>
    </row>
    <row r="56" spans="1:50" ht="19.5" customHeight="1" x14ac:dyDescent="0.2">
      <c r="A56" t="s">
        <v>60</v>
      </c>
      <c r="B56" t="s">
        <v>60</v>
      </c>
      <c r="C56" s="3">
        <v>6.3534391000000001</v>
      </c>
      <c r="D56" s="4">
        <v>1</v>
      </c>
      <c r="E56" s="3">
        <v>1.4999999999999999E-2</v>
      </c>
      <c r="F56" s="3">
        <v>3.0000000000000001E-3</v>
      </c>
      <c r="G56" s="4">
        <v>81</v>
      </c>
      <c r="H56" s="3">
        <v>45.4</v>
      </c>
      <c r="I56" s="2" t="s">
        <v>43</v>
      </c>
      <c r="J56" t="s">
        <v>43</v>
      </c>
      <c r="K56" t="s">
        <v>43</v>
      </c>
      <c r="L56" t="s">
        <v>43</v>
      </c>
      <c r="M56" t="s">
        <v>67</v>
      </c>
      <c r="O56" s="3">
        <v>54.5</v>
      </c>
      <c r="P56" s="4">
        <v>55</v>
      </c>
      <c r="Q56" s="4">
        <v>7</v>
      </c>
      <c r="R56" s="3">
        <v>2.198087E-2</v>
      </c>
      <c r="S56" s="3">
        <v>0.43093703999999999</v>
      </c>
      <c r="T56" s="3">
        <v>0.53591785999999997</v>
      </c>
      <c r="U56" s="3">
        <v>7.2707600000000002E-3</v>
      </c>
      <c r="V56" s="3">
        <v>3.8934799999999999E-3</v>
      </c>
      <c r="W56" s="3">
        <v>0.53591785999999997</v>
      </c>
      <c r="X56" s="4">
        <f t="shared" si="0"/>
        <v>1002</v>
      </c>
      <c r="Y56" s="4">
        <v>106</v>
      </c>
      <c r="Z56" s="3">
        <v>2.1</v>
      </c>
      <c r="AA56" s="3">
        <f t="shared" si="1"/>
        <v>40446.920774203631</v>
      </c>
      <c r="AB56" s="3">
        <f t="shared" si="2"/>
        <v>4553.4073700000008</v>
      </c>
      <c r="AC56" s="3">
        <f t="shared" si="3"/>
        <v>4447.4073700000008</v>
      </c>
      <c r="AD56" s="12">
        <f t="shared" si="4"/>
        <v>1845.2757811650342</v>
      </c>
      <c r="AE56" s="12">
        <f t="shared" si="5"/>
        <v>1760.3624345612607</v>
      </c>
      <c r="AF56" s="12">
        <f t="shared" si="6"/>
        <v>381.57472428493992</v>
      </c>
      <c r="AG56" s="12">
        <f t="shared" si="7"/>
        <v>5.4189795918367345</v>
      </c>
      <c r="AH56" s="12">
        <f t="shared" si="8"/>
        <v>0.21675918367346939</v>
      </c>
      <c r="AI56" s="12">
        <f t="shared" si="9"/>
        <v>3.3849953232460262E-8</v>
      </c>
      <c r="AJ56" s="12">
        <f t="shared" si="10"/>
        <v>21.170802010417336</v>
      </c>
      <c r="AK56" s="12">
        <f t="shared" si="11"/>
        <v>0.92268293601476281</v>
      </c>
      <c r="AL56" s="3"/>
      <c r="AM56" s="3"/>
      <c r="AN56" s="3"/>
      <c r="AO56" s="4">
        <v>3</v>
      </c>
      <c r="AP56" s="4">
        <v>0</v>
      </c>
      <c r="AQ56" s="3">
        <v>2.376E-2</v>
      </c>
      <c r="AR56" s="4">
        <v>0</v>
      </c>
      <c r="AS56" t="s">
        <v>51</v>
      </c>
      <c r="AT56" s="3">
        <v>8.8146779999999994E-2</v>
      </c>
      <c r="AU56" s="3">
        <v>0.15279134999999999</v>
      </c>
      <c r="AV56" s="3">
        <v>0.35583018</v>
      </c>
      <c r="AW56" s="3">
        <v>8.2892220000000003E-2</v>
      </c>
      <c r="AX56" s="3">
        <v>0.32033947000000002</v>
      </c>
    </row>
    <row r="57" spans="1:50" ht="19.5" customHeight="1" x14ac:dyDescent="0.2">
      <c r="A57" t="s">
        <v>60</v>
      </c>
      <c r="B57" t="s">
        <v>60</v>
      </c>
      <c r="C57" s="3">
        <v>6.3534391000000001</v>
      </c>
      <c r="D57" s="4">
        <v>1</v>
      </c>
      <c r="E57" s="3">
        <v>1.4999999999999999E-2</v>
      </c>
      <c r="F57" s="3">
        <v>4.0000000000000001E-3</v>
      </c>
      <c r="G57" s="4">
        <v>81</v>
      </c>
      <c r="H57" s="3">
        <v>49.6</v>
      </c>
      <c r="I57" s="2" t="s">
        <v>43</v>
      </c>
      <c r="J57" t="s">
        <v>43</v>
      </c>
      <c r="K57" t="s">
        <v>43</v>
      </c>
      <c r="L57" t="s">
        <v>43</v>
      </c>
      <c r="M57" t="s">
        <v>67</v>
      </c>
      <c r="O57" s="3">
        <v>59.5</v>
      </c>
      <c r="P57" s="4">
        <v>56</v>
      </c>
      <c r="Q57" s="4">
        <v>8</v>
      </c>
      <c r="R57" s="3">
        <v>6.7801500000000001E-2</v>
      </c>
      <c r="S57" s="3">
        <v>0.66039811000000004</v>
      </c>
      <c r="T57" s="3">
        <v>0.26832376000000002</v>
      </c>
      <c r="U57" s="3">
        <v>2.27028E-3</v>
      </c>
      <c r="V57" s="3">
        <v>1.2063499999999999E-3</v>
      </c>
      <c r="W57" s="3">
        <v>0.66039811000000004</v>
      </c>
      <c r="X57" s="4">
        <f t="shared" si="0"/>
        <v>1002</v>
      </c>
      <c r="Y57" s="4">
        <v>106</v>
      </c>
      <c r="Z57" s="3">
        <v>2.1</v>
      </c>
      <c r="AA57" s="3">
        <f t="shared" si="1"/>
        <v>40446.920774203631</v>
      </c>
      <c r="AB57" s="3">
        <f t="shared" si="2"/>
        <v>3441.5555275000002</v>
      </c>
      <c r="AC57" s="3">
        <f t="shared" si="3"/>
        <v>3335.5555275000002</v>
      </c>
      <c r="AD57" s="12">
        <f t="shared" si="4"/>
        <v>1054.1388793935391</v>
      </c>
      <c r="AE57" s="12">
        <f t="shared" si="5"/>
        <v>990.2038694407089</v>
      </c>
      <c r="AF57" s="12">
        <f t="shared" si="6"/>
        <v>381.57472428493992</v>
      </c>
      <c r="AG57" s="12">
        <f t="shared" si="7"/>
        <v>5.4189795918367345</v>
      </c>
      <c r="AH57" s="12">
        <f t="shared" si="8"/>
        <v>0.38534965986394559</v>
      </c>
      <c r="AI57" s="12">
        <f t="shared" si="9"/>
        <v>7.9006033726616825E-8</v>
      </c>
      <c r="AJ57" s="12">
        <f t="shared" si="10"/>
        <v>28.227736013889782</v>
      </c>
      <c r="AK57" s="12">
        <f t="shared" si="11"/>
        <v>0.69201220201107216</v>
      </c>
      <c r="AL57" s="3"/>
      <c r="AM57" s="3"/>
      <c r="AN57" s="3"/>
      <c r="AO57" s="4">
        <v>3</v>
      </c>
      <c r="AP57" s="4">
        <v>0</v>
      </c>
      <c r="AQ57" s="3">
        <v>8.5176000000000002E-3</v>
      </c>
      <c r="AR57" s="4">
        <v>0</v>
      </c>
      <c r="AS57" t="s">
        <v>51</v>
      </c>
      <c r="AT57" s="3">
        <v>8.0591099999999999E-2</v>
      </c>
      <c r="AU57" s="3">
        <v>0.14290456000000001</v>
      </c>
      <c r="AV57" s="3">
        <v>0.34951629000000001</v>
      </c>
      <c r="AW57" s="3">
        <v>8.4976999999999997E-2</v>
      </c>
      <c r="AX57" s="3">
        <v>0.34201105999999998</v>
      </c>
    </row>
    <row r="58" spans="1:50" ht="19.5" customHeight="1" x14ac:dyDescent="0.2">
      <c r="A58" t="s">
        <v>48</v>
      </c>
      <c r="B58" t="s">
        <v>48</v>
      </c>
      <c r="C58" s="3">
        <v>6.3534391000000001</v>
      </c>
      <c r="D58" s="4">
        <v>1</v>
      </c>
      <c r="E58" s="3">
        <v>0.02</v>
      </c>
      <c r="F58" s="3">
        <v>5.0000000000000001E-4</v>
      </c>
      <c r="G58" s="4">
        <v>81</v>
      </c>
      <c r="H58" s="3">
        <v>58.8</v>
      </c>
      <c r="I58" s="2" t="s">
        <v>43</v>
      </c>
      <c r="J58" t="s">
        <v>43</v>
      </c>
      <c r="K58" t="s">
        <v>43</v>
      </c>
      <c r="L58" t="s">
        <v>53</v>
      </c>
      <c r="M58" t="s">
        <v>67</v>
      </c>
      <c r="N58" t="s">
        <v>70</v>
      </c>
      <c r="O58" s="3">
        <v>70.5</v>
      </c>
      <c r="P58" s="4">
        <v>57</v>
      </c>
      <c r="Q58" s="4">
        <v>9</v>
      </c>
      <c r="R58" s="3">
        <v>3.3803000000000001E-4</v>
      </c>
      <c r="S58" s="3">
        <v>1.196464E-2</v>
      </c>
      <c r="T58" s="3">
        <v>0.55899345</v>
      </c>
      <c r="U58" s="3">
        <v>0.22248670000000001</v>
      </c>
      <c r="V58" s="3">
        <v>0.20621718</v>
      </c>
      <c r="W58" s="3">
        <v>0.55899345</v>
      </c>
      <c r="X58" s="4">
        <f t="shared" si="0"/>
        <v>1002</v>
      </c>
      <c r="Y58" s="4">
        <v>106</v>
      </c>
      <c r="Z58" s="3">
        <v>2.1</v>
      </c>
      <c r="AA58" s="3">
        <f t="shared" si="1"/>
        <v>40446.920774203631</v>
      </c>
      <c r="AB58" s="3">
        <f t="shared" si="2"/>
        <v>26790.444220000001</v>
      </c>
      <c r="AC58" s="3">
        <f t="shared" si="3"/>
        <v>26684.444220000001</v>
      </c>
      <c r="AD58" s="12">
        <f t="shared" si="4"/>
        <v>63877.527723828003</v>
      </c>
      <c r="AE58" s="12">
        <f t="shared" si="5"/>
        <v>63373.04764420537</v>
      </c>
      <c r="AF58" s="12">
        <f t="shared" si="6"/>
        <v>381.57472428493992</v>
      </c>
      <c r="AG58" s="12">
        <f t="shared" si="7"/>
        <v>9.6337414965986383</v>
      </c>
      <c r="AH58" s="12">
        <f t="shared" si="8"/>
        <v>6.0210884353741499E-3</v>
      </c>
      <c r="AI58" s="12">
        <f t="shared" si="9"/>
        <v>1.6297463056565105E-10</v>
      </c>
      <c r="AJ58" s="12">
        <f t="shared" si="10"/>
        <v>4.7046226689816315</v>
      </c>
      <c r="AK58" s="12">
        <f t="shared" si="11"/>
        <v>4.1520732120664334</v>
      </c>
      <c r="AL58" s="3"/>
      <c r="AM58" s="3"/>
      <c r="AN58" s="3"/>
      <c r="AO58" s="4">
        <v>3</v>
      </c>
      <c r="AP58" s="4">
        <v>0</v>
      </c>
      <c r="AQ58" s="3">
        <v>0.47210770000000002</v>
      </c>
      <c r="AR58" s="4">
        <v>0</v>
      </c>
      <c r="AS58" t="s">
        <v>51</v>
      </c>
      <c r="AT58" s="3">
        <v>0.11056022</v>
      </c>
      <c r="AU58" s="3">
        <v>0.17929260999999999</v>
      </c>
      <c r="AV58" s="3">
        <v>0.36568276999999999</v>
      </c>
      <c r="AW58" s="3">
        <v>7.6241260000000005E-2</v>
      </c>
      <c r="AX58" s="3">
        <v>0.26822315000000002</v>
      </c>
    </row>
    <row r="59" spans="1:50" ht="19.5" customHeight="1" x14ac:dyDescent="0.2">
      <c r="A59" t="s">
        <v>60</v>
      </c>
      <c r="B59" t="s">
        <v>60</v>
      </c>
      <c r="C59" s="3">
        <v>6.3534391000000001</v>
      </c>
      <c r="D59" s="4">
        <v>1</v>
      </c>
      <c r="E59" s="3">
        <v>0.02</v>
      </c>
      <c r="F59" s="3">
        <v>1.5E-3</v>
      </c>
      <c r="G59" s="4">
        <v>81</v>
      </c>
      <c r="H59" s="3">
        <v>68.400000000000006</v>
      </c>
      <c r="I59" s="2" t="s">
        <v>43</v>
      </c>
      <c r="J59" t="s">
        <v>43</v>
      </c>
      <c r="K59" t="s">
        <v>43</v>
      </c>
      <c r="L59" t="s">
        <v>53</v>
      </c>
      <c r="M59" t="s">
        <v>67</v>
      </c>
      <c r="N59" t="s">
        <v>70</v>
      </c>
      <c r="O59" s="3">
        <v>82.1</v>
      </c>
      <c r="P59" s="4">
        <v>58</v>
      </c>
      <c r="Q59" s="4">
        <v>10</v>
      </c>
      <c r="R59" s="3">
        <v>1.09311E-3</v>
      </c>
      <c r="S59" s="3">
        <v>3.765462E-2</v>
      </c>
      <c r="T59" s="3">
        <v>0.77301982999999996</v>
      </c>
      <c r="U59" s="3">
        <v>0.11392115</v>
      </c>
      <c r="V59" s="3">
        <v>7.4311279999999993E-2</v>
      </c>
      <c r="W59" s="3">
        <v>0.77301982999999996</v>
      </c>
      <c r="X59" s="4">
        <f t="shared" si="0"/>
        <v>1002</v>
      </c>
      <c r="Y59" s="4">
        <v>106</v>
      </c>
      <c r="Z59" s="3">
        <v>2.1</v>
      </c>
      <c r="AA59" s="3">
        <f t="shared" si="1"/>
        <v>40446.920774203631</v>
      </c>
      <c r="AB59" s="3">
        <f t="shared" si="2"/>
        <v>9000.8147400000016</v>
      </c>
      <c r="AC59" s="3">
        <f t="shared" si="3"/>
        <v>8894.8147400000016</v>
      </c>
      <c r="AD59" s="12">
        <f t="shared" si="4"/>
        <v>7210.2764314525893</v>
      </c>
      <c r="AE59" s="12">
        <f t="shared" si="5"/>
        <v>7041.4497382450427</v>
      </c>
      <c r="AF59" s="12">
        <f t="shared" si="6"/>
        <v>381.57472428493992</v>
      </c>
      <c r="AG59" s="12">
        <f t="shared" si="7"/>
        <v>9.6337414965986383</v>
      </c>
      <c r="AH59" s="12">
        <f t="shared" si="8"/>
        <v>5.4189795918367346E-2</v>
      </c>
      <c r="AI59" s="12">
        <f t="shared" si="9"/>
        <v>4.3314912741039143E-9</v>
      </c>
      <c r="AJ59" s="12">
        <f t="shared" si="10"/>
        <v>14.113868006944895</v>
      </c>
      <c r="AK59" s="12">
        <f t="shared" si="11"/>
        <v>1.3840244040221443</v>
      </c>
      <c r="AL59" s="3"/>
      <c r="AM59" s="3"/>
      <c r="AN59" s="3"/>
      <c r="AO59" s="4">
        <v>3</v>
      </c>
      <c r="AP59" s="4">
        <v>0</v>
      </c>
      <c r="AQ59" s="3">
        <v>0.25574849999999999</v>
      </c>
      <c r="AR59" s="4">
        <v>0</v>
      </c>
      <c r="AS59" t="s">
        <v>51</v>
      </c>
      <c r="AT59" s="3">
        <v>0.10094271</v>
      </c>
      <c r="AU59" s="3">
        <v>0.16841945</v>
      </c>
      <c r="AV59" s="3">
        <v>0.36284555000000002</v>
      </c>
      <c r="AW59" s="3">
        <v>7.9130889999999995E-2</v>
      </c>
      <c r="AX59" s="3">
        <v>0.28866139000000002</v>
      </c>
    </row>
    <row r="60" spans="1:50" ht="19.5" customHeight="1" x14ac:dyDescent="0.2">
      <c r="A60" t="s">
        <v>60</v>
      </c>
      <c r="B60" t="s">
        <v>60</v>
      </c>
      <c r="C60" s="3">
        <v>6.3534391000000001</v>
      </c>
      <c r="D60" s="4">
        <v>1</v>
      </c>
      <c r="E60" s="3">
        <v>0.02</v>
      </c>
      <c r="F60" s="3">
        <v>3.0000000000000001E-3</v>
      </c>
      <c r="G60" s="4">
        <v>81</v>
      </c>
      <c r="H60" s="3">
        <v>61.9</v>
      </c>
      <c r="I60" s="2" t="s">
        <v>43</v>
      </c>
      <c r="J60" t="s">
        <v>43</v>
      </c>
      <c r="K60" t="s">
        <v>43</v>
      </c>
      <c r="L60" t="s">
        <v>43</v>
      </c>
      <c r="M60" t="s">
        <v>67</v>
      </c>
      <c r="O60" s="3">
        <v>74.3</v>
      </c>
      <c r="P60" s="4">
        <v>59</v>
      </c>
      <c r="Q60" s="4">
        <v>11</v>
      </c>
      <c r="R60" s="3">
        <v>6.3303999999999999E-3</v>
      </c>
      <c r="S60" s="3">
        <v>0.18373706000000001</v>
      </c>
      <c r="T60" s="3">
        <v>0.77162799000000004</v>
      </c>
      <c r="U60" s="3">
        <v>2.470288E-2</v>
      </c>
      <c r="V60" s="3">
        <v>1.360166E-2</v>
      </c>
      <c r="W60" s="3">
        <v>0.77162799000000004</v>
      </c>
      <c r="X60" s="4">
        <f t="shared" si="0"/>
        <v>1002</v>
      </c>
      <c r="Y60" s="4">
        <v>106</v>
      </c>
      <c r="Z60" s="3">
        <v>2.1</v>
      </c>
      <c r="AA60" s="3">
        <f t="shared" si="1"/>
        <v>40446.920774203631</v>
      </c>
      <c r="AB60" s="3">
        <f t="shared" si="2"/>
        <v>4553.4073700000008</v>
      </c>
      <c r="AC60" s="3">
        <f t="shared" si="3"/>
        <v>4447.4073700000008</v>
      </c>
      <c r="AD60" s="12">
        <f t="shared" si="4"/>
        <v>1845.2757811650342</v>
      </c>
      <c r="AE60" s="12">
        <f t="shared" si="5"/>
        <v>1760.3624345612607</v>
      </c>
      <c r="AF60" s="12">
        <f t="shared" si="6"/>
        <v>381.57472428493992</v>
      </c>
      <c r="AG60" s="12">
        <f t="shared" si="7"/>
        <v>9.6337414965986383</v>
      </c>
      <c r="AH60" s="12">
        <f t="shared" si="8"/>
        <v>0.21675918367346939</v>
      </c>
      <c r="AI60" s="12">
        <f t="shared" si="9"/>
        <v>3.3849953232460262E-8</v>
      </c>
      <c r="AJ60" s="12">
        <f t="shared" si="10"/>
        <v>28.227736013889789</v>
      </c>
      <c r="AK60" s="12">
        <f t="shared" si="11"/>
        <v>0.69201220201107216</v>
      </c>
      <c r="AL60" s="3"/>
      <c r="AM60" s="3"/>
      <c r="AN60" s="3"/>
      <c r="AO60" s="4">
        <v>3</v>
      </c>
      <c r="AP60" s="4">
        <v>0</v>
      </c>
      <c r="AQ60" s="3">
        <v>7.0410299999999995E-2</v>
      </c>
      <c r="AR60" s="4">
        <v>0</v>
      </c>
      <c r="AS60" t="s">
        <v>51</v>
      </c>
      <c r="AT60" s="3">
        <v>8.8146779999999994E-2</v>
      </c>
      <c r="AU60" s="3">
        <v>0.15279134999999999</v>
      </c>
      <c r="AV60" s="3">
        <v>0.35583018</v>
      </c>
      <c r="AW60" s="3">
        <v>8.2892220000000003E-2</v>
      </c>
      <c r="AX60" s="3">
        <v>0.32033947000000002</v>
      </c>
    </row>
    <row r="61" spans="1:50" ht="19.5" customHeight="1" x14ac:dyDescent="0.2">
      <c r="A61" t="s">
        <v>60</v>
      </c>
      <c r="B61" t="s">
        <v>60</v>
      </c>
      <c r="C61" s="3">
        <v>6.3534391000000001</v>
      </c>
      <c r="D61" s="4">
        <v>1</v>
      </c>
      <c r="E61" s="3">
        <v>0.02</v>
      </c>
      <c r="F61" s="3">
        <v>4.0000000000000001E-3</v>
      </c>
      <c r="G61" s="4">
        <v>81</v>
      </c>
      <c r="H61" s="3">
        <v>61.9</v>
      </c>
      <c r="I61" s="2" t="s">
        <v>43</v>
      </c>
      <c r="J61" t="s">
        <v>43</v>
      </c>
      <c r="K61" t="s">
        <v>43</v>
      </c>
      <c r="L61" t="s">
        <v>43</v>
      </c>
      <c r="M61" t="s">
        <v>67</v>
      </c>
      <c r="O61" s="3">
        <v>74.3</v>
      </c>
      <c r="P61" s="4">
        <v>60</v>
      </c>
      <c r="Q61" s="4">
        <v>12</v>
      </c>
      <c r="R61" s="3">
        <v>2.02004E-2</v>
      </c>
      <c r="S61" s="3">
        <v>0.41143627999999999</v>
      </c>
      <c r="T61" s="3">
        <v>0.55620519000000002</v>
      </c>
      <c r="U61" s="3">
        <v>7.9152600000000004E-3</v>
      </c>
      <c r="V61" s="3">
        <v>4.2428700000000001E-3</v>
      </c>
      <c r="W61" s="3">
        <v>0.55620519000000002</v>
      </c>
      <c r="X61" s="4">
        <f t="shared" si="0"/>
        <v>1002</v>
      </c>
      <c r="Y61" s="4">
        <v>106</v>
      </c>
      <c r="Z61" s="3">
        <v>2.1</v>
      </c>
      <c r="AA61" s="3">
        <f t="shared" si="1"/>
        <v>40446.920774203631</v>
      </c>
      <c r="AB61" s="3">
        <f t="shared" si="2"/>
        <v>3441.5555275000002</v>
      </c>
      <c r="AC61" s="3">
        <f t="shared" si="3"/>
        <v>3335.5555275000002</v>
      </c>
      <c r="AD61" s="12">
        <f t="shared" si="4"/>
        <v>1054.1388793935391</v>
      </c>
      <c r="AE61" s="12">
        <f t="shared" si="5"/>
        <v>990.2038694407089</v>
      </c>
      <c r="AF61" s="12">
        <f t="shared" si="6"/>
        <v>381.57472428493992</v>
      </c>
      <c r="AG61" s="12">
        <f t="shared" si="7"/>
        <v>9.6337414965986383</v>
      </c>
      <c r="AH61" s="12">
        <f t="shared" si="8"/>
        <v>0.38534965986394559</v>
      </c>
      <c r="AI61" s="12">
        <f t="shared" si="9"/>
        <v>7.9006033726616825E-8</v>
      </c>
      <c r="AJ61" s="12">
        <f t="shared" si="10"/>
        <v>37.636981351853052</v>
      </c>
      <c r="AK61" s="12">
        <f t="shared" si="11"/>
        <v>0.51900915150830418</v>
      </c>
      <c r="AL61" s="3"/>
      <c r="AM61" s="3"/>
      <c r="AN61" s="3"/>
      <c r="AO61" s="4">
        <v>3</v>
      </c>
      <c r="AP61" s="4">
        <v>0</v>
      </c>
      <c r="AQ61" s="3">
        <v>2.5563700000000002E-2</v>
      </c>
      <c r="AR61" s="4">
        <v>0</v>
      </c>
      <c r="AS61" t="s">
        <v>51</v>
      </c>
      <c r="AT61" s="3">
        <v>8.0591099999999999E-2</v>
      </c>
      <c r="AU61" s="3">
        <v>0.14290456000000001</v>
      </c>
      <c r="AV61" s="3">
        <v>0.34951629000000001</v>
      </c>
      <c r="AW61" s="3">
        <v>8.4976999999999997E-2</v>
      </c>
      <c r="AX61" s="3">
        <v>0.34201105999999998</v>
      </c>
    </row>
    <row r="62" spans="1:50" ht="19.5" customHeight="1" x14ac:dyDescent="0.2">
      <c r="A62" t="s">
        <v>48</v>
      </c>
      <c r="B62" t="s">
        <v>48</v>
      </c>
      <c r="C62" s="3">
        <v>6.3534391000000001</v>
      </c>
      <c r="D62" s="4">
        <v>1</v>
      </c>
      <c r="E62" s="3">
        <v>2.5000000000000001E-2</v>
      </c>
      <c r="F62" s="3">
        <v>5.0000000000000001E-4</v>
      </c>
      <c r="G62" s="4">
        <v>81</v>
      </c>
      <c r="H62" s="3">
        <v>77.2</v>
      </c>
      <c r="I62" s="4">
        <v>94</v>
      </c>
      <c r="J62" t="s">
        <v>54</v>
      </c>
      <c r="K62" t="s">
        <v>43</v>
      </c>
      <c r="L62" t="s">
        <v>53</v>
      </c>
      <c r="M62" t="s">
        <v>49</v>
      </c>
      <c r="N62" t="s">
        <v>70</v>
      </c>
      <c r="O62" s="3">
        <v>92.6</v>
      </c>
      <c r="P62" s="4">
        <v>61</v>
      </c>
      <c r="Q62" s="4">
        <v>13</v>
      </c>
      <c r="R62" s="3">
        <v>9.5840000000000004E-5</v>
      </c>
      <c r="S62" s="3">
        <v>3.4224899999999998E-3</v>
      </c>
      <c r="T62" s="3">
        <v>0.27065661000000002</v>
      </c>
      <c r="U62" s="3">
        <v>0.24761027999999999</v>
      </c>
      <c r="V62" s="3">
        <v>0.47821478000000001</v>
      </c>
      <c r="W62" s="3">
        <v>0.47821478000000001</v>
      </c>
      <c r="X62" s="4">
        <f t="shared" si="0"/>
        <v>1002</v>
      </c>
      <c r="Y62" s="4">
        <v>106</v>
      </c>
      <c r="Z62" s="3">
        <v>2.1</v>
      </c>
      <c r="AA62" s="3">
        <f t="shared" si="1"/>
        <v>40446.920774203631</v>
      </c>
      <c r="AB62" s="3">
        <f t="shared" si="2"/>
        <v>26790.444220000001</v>
      </c>
      <c r="AC62" s="3">
        <f t="shared" si="3"/>
        <v>26684.444220000001</v>
      </c>
      <c r="AD62" s="12">
        <f t="shared" si="4"/>
        <v>63877.527723828003</v>
      </c>
      <c r="AE62" s="12">
        <f t="shared" si="5"/>
        <v>63373.04764420537</v>
      </c>
      <c r="AF62" s="12">
        <f t="shared" si="6"/>
        <v>381.57472428493992</v>
      </c>
      <c r="AG62" s="12">
        <f t="shared" si="7"/>
        <v>15.052721088435375</v>
      </c>
      <c r="AH62" s="12">
        <f t="shared" si="8"/>
        <v>6.0210884353741499E-3</v>
      </c>
      <c r="AI62" s="12">
        <f t="shared" si="9"/>
        <v>1.6297463056565105E-10</v>
      </c>
      <c r="AJ62" s="12">
        <f t="shared" si="10"/>
        <v>5.8807783362270385</v>
      </c>
      <c r="AK62" s="12">
        <f t="shared" si="11"/>
        <v>3.3216585696531462</v>
      </c>
      <c r="AL62" s="3"/>
      <c r="AM62" s="3"/>
      <c r="AN62" s="3"/>
      <c r="AO62" s="4">
        <v>3</v>
      </c>
      <c r="AP62" s="4">
        <v>0</v>
      </c>
      <c r="AQ62" s="3">
        <v>0.73895120000000003</v>
      </c>
      <c r="AR62" s="4">
        <v>1</v>
      </c>
      <c r="AS62" t="s">
        <v>51</v>
      </c>
      <c r="AT62" s="3">
        <v>0.11056022</v>
      </c>
      <c r="AU62" s="3">
        <v>0.17929260999999999</v>
      </c>
      <c r="AV62" s="3">
        <v>0.36568276999999999</v>
      </c>
      <c r="AW62" s="3">
        <v>7.6241260000000005E-2</v>
      </c>
      <c r="AX62" s="3">
        <v>0.26822315000000002</v>
      </c>
    </row>
    <row r="63" spans="1:50" ht="19.5" customHeight="1" x14ac:dyDescent="0.2">
      <c r="A63" t="s">
        <v>60</v>
      </c>
      <c r="B63" t="s">
        <v>60</v>
      </c>
      <c r="C63" s="3">
        <v>6.3534391000000001</v>
      </c>
      <c r="D63" s="4">
        <v>1</v>
      </c>
      <c r="E63" s="3">
        <v>2.5000000000000001E-2</v>
      </c>
      <c r="F63" s="3">
        <v>1.5E-3</v>
      </c>
      <c r="G63" s="4">
        <v>81</v>
      </c>
      <c r="H63" s="3">
        <v>82.6</v>
      </c>
      <c r="I63" s="2" t="s">
        <v>43</v>
      </c>
      <c r="J63" t="s">
        <v>43</v>
      </c>
      <c r="K63" t="s">
        <v>53</v>
      </c>
      <c r="L63" t="s">
        <v>53</v>
      </c>
      <c r="M63" t="s">
        <v>67</v>
      </c>
      <c r="N63" t="s">
        <v>70</v>
      </c>
      <c r="O63" s="3">
        <v>99.1</v>
      </c>
      <c r="P63" s="4">
        <v>62</v>
      </c>
      <c r="Q63" s="4">
        <v>14</v>
      </c>
      <c r="R63" s="3">
        <v>3.101E-4</v>
      </c>
      <c r="S63" s="3">
        <v>1.098699E-2</v>
      </c>
      <c r="T63" s="3">
        <v>0.53874792999999999</v>
      </c>
      <c r="U63" s="3">
        <v>0.22925491000000001</v>
      </c>
      <c r="V63" s="3">
        <v>0.22070007</v>
      </c>
      <c r="W63" s="3">
        <v>0.53874792999999999</v>
      </c>
      <c r="X63" s="4">
        <f t="shared" si="0"/>
        <v>1002</v>
      </c>
      <c r="Y63" s="4">
        <v>106</v>
      </c>
      <c r="Z63" s="3">
        <v>2.1</v>
      </c>
      <c r="AA63" s="3">
        <f t="shared" si="1"/>
        <v>40446.920774203631</v>
      </c>
      <c r="AB63" s="3">
        <f t="shared" si="2"/>
        <v>9000.8147400000016</v>
      </c>
      <c r="AC63" s="3">
        <f t="shared" si="3"/>
        <v>8894.8147400000016</v>
      </c>
      <c r="AD63" s="12">
        <f t="shared" si="4"/>
        <v>7210.2764314525893</v>
      </c>
      <c r="AE63" s="12">
        <f t="shared" si="5"/>
        <v>7041.4497382450427</v>
      </c>
      <c r="AF63" s="12">
        <f t="shared" si="6"/>
        <v>381.57472428493992</v>
      </c>
      <c r="AG63" s="12">
        <f t="shared" si="7"/>
        <v>15.052721088435375</v>
      </c>
      <c r="AH63" s="12">
        <f t="shared" si="8"/>
        <v>5.4189795918367346E-2</v>
      </c>
      <c r="AI63" s="12">
        <f t="shared" si="9"/>
        <v>4.3314912741039143E-9</v>
      </c>
      <c r="AJ63" s="12">
        <f t="shared" si="10"/>
        <v>17.642335008681115</v>
      </c>
      <c r="AK63" s="12">
        <f t="shared" si="11"/>
        <v>1.1072195232177153</v>
      </c>
      <c r="AL63" s="3"/>
      <c r="AM63" s="3"/>
      <c r="AN63" s="3"/>
      <c r="AO63" s="4">
        <v>3</v>
      </c>
      <c r="AP63" s="4">
        <v>0</v>
      </c>
      <c r="AQ63" s="3">
        <v>0.51722659999999998</v>
      </c>
      <c r="AR63" s="4">
        <v>1</v>
      </c>
      <c r="AS63" t="s">
        <v>51</v>
      </c>
      <c r="AT63" s="3">
        <v>0.10094271</v>
      </c>
      <c r="AU63" s="3">
        <v>0.16841945</v>
      </c>
      <c r="AV63" s="3">
        <v>0.36284555000000002</v>
      </c>
      <c r="AW63" s="3">
        <v>7.9130889999999995E-2</v>
      </c>
      <c r="AX63" s="3">
        <v>0.28866139000000002</v>
      </c>
    </row>
    <row r="64" spans="1:50" ht="19.5" customHeight="1" x14ac:dyDescent="0.2">
      <c r="A64" t="s">
        <v>60</v>
      </c>
      <c r="B64" t="s">
        <v>60</v>
      </c>
      <c r="C64" s="3">
        <v>6.3534391000000001</v>
      </c>
      <c r="D64" s="4">
        <v>1</v>
      </c>
      <c r="E64" s="3">
        <v>2.5000000000000001E-2</v>
      </c>
      <c r="F64" s="3">
        <v>3.0000000000000001E-3</v>
      </c>
      <c r="G64" s="4">
        <v>81</v>
      </c>
      <c r="H64" s="3">
        <v>88.7</v>
      </c>
      <c r="I64" s="2" t="s">
        <v>43</v>
      </c>
      <c r="J64" t="s">
        <v>43</v>
      </c>
      <c r="K64" t="s">
        <v>53</v>
      </c>
      <c r="L64" t="s">
        <v>43</v>
      </c>
      <c r="M64" t="s">
        <v>67</v>
      </c>
      <c r="O64" s="3">
        <v>106.4</v>
      </c>
      <c r="P64" s="4">
        <v>63</v>
      </c>
      <c r="Q64" s="4">
        <v>15</v>
      </c>
      <c r="R64" s="3">
        <v>1.80259E-3</v>
      </c>
      <c r="S64" s="3">
        <v>6.0568299999999999E-2</v>
      </c>
      <c r="T64" s="3">
        <v>0.81442647000000001</v>
      </c>
      <c r="U64" s="3">
        <v>7.6813229999999996E-2</v>
      </c>
      <c r="V64" s="3">
        <v>4.6389409999999999E-2</v>
      </c>
      <c r="W64" s="3">
        <v>0.81442647000000001</v>
      </c>
      <c r="X64" s="4">
        <f t="shared" si="0"/>
        <v>1002</v>
      </c>
      <c r="Y64" s="4">
        <v>106</v>
      </c>
      <c r="Z64" s="3">
        <v>2.1</v>
      </c>
      <c r="AA64" s="3">
        <f t="shared" si="1"/>
        <v>40446.920774203631</v>
      </c>
      <c r="AB64" s="3">
        <f t="shared" si="2"/>
        <v>4553.4073700000008</v>
      </c>
      <c r="AC64" s="3">
        <f t="shared" si="3"/>
        <v>4447.4073700000008</v>
      </c>
      <c r="AD64" s="12">
        <f t="shared" si="4"/>
        <v>1845.2757811650342</v>
      </c>
      <c r="AE64" s="12">
        <f t="shared" si="5"/>
        <v>1760.3624345612607</v>
      </c>
      <c r="AF64" s="12">
        <f t="shared" si="6"/>
        <v>381.57472428493992</v>
      </c>
      <c r="AG64" s="12">
        <f t="shared" si="7"/>
        <v>15.052721088435375</v>
      </c>
      <c r="AH64" s="12">
        <f t="shared" si="8"/>
        <v>0.21675918367346939</v>
      </c>
      <c r="AI64" s="12">
        <f t="shared" si="9"/>
        <v>3.3849953232460262E-8</v>
      </c>
      <c r="AJ64" s="12">
        <f t="shared" si="10"/>
        <v>35.284670017362231</v>
      </c>
      <c r="AK64" s="12">
        <f t="shared" si="11"/>
        <v>0.55360976160885766</v>
      </c>
      <c r="AL64" s="3"/>
      <c r="AM64" s="3"/>
      <c r="AN64" s="3"/>
      <c r="AO64" s="4">
        <v>3</v>
      </c>
      <c r="AP64" s="4">
        <v>0</v>
      </c>
      <c r="AQ64" s="3">
        <v>0.1876024</v>
      </c>
      <c r="AR64" s="4">
        <v>0</v>
      </c>
      <c r="AS64" t="s">
        <v>51</v>
      </c>
      <c r="AT64" s="3">
        <v>8.8146779999999994E-2</v>
      </c>
      <c r="AU64" s="3">
        <v>0.15279134999999999</v>
      </c>
      <c r="AV64" s="3">
        <v>0.35583018</v>
      </c>
      <c r="AW64" s="3">
        <v>8.2892220000000003E-2</v>
      </c>
      <c r="AX64" s="3">
        <v>0.32033947000000002</v>
      </c>
    </row>
    <row r="65" spans="1:50" ht="19.5" customHeight="1" x14ac:dyDescent="0.2">
      <c r="A65" t="s">
        <v>60</v>
      </c>
      <c r="B65" t="s">
        <v>60</v>
      </c>
      <c r="C65" s="3">
        <v>6.3534391000000001</v>
      </c>
      <c r="D65" s="4">
        <v>1</v>
      </c>
      <c r="E65" s="3">
        <v>2.5000000000000001E-2</v>
      </c>
      <c r="F65" s="3">
        <v>4.0000000000000001E-3</v>
      </c>
      <c r="G65" s="4">
        <v>81</v>
      </c>
      <c r="H65" s="3">
        <v>90.8</v>
      </c>
      <c r="I65" s="2" t="s">
        <v>43</v>
      </c>
      <c r="J65" t="s">
        <v>43</v>
      </c>
      <c r="K65" t="s">
        <v>43</v>
      </c>
      <c r="L65" t="s">
        <v>43</v>
      </c>
      <c r="M65" t="s">
        <v>67</v>
      </c>
      <c r="O65" s="4">
        <v>109</v>
      </c>
      <c r="P65" s="4">
        <v>64</v>
      </c>
      <c r="Q65" s="4">
        <v>16</v>
      </c>
      <c r="R65" s="3">
        <v>5.8101100000000003E-3</v>
      </c>
      <c r="S65" s="3">
        <v>0.17132773000000001</v>
      </c>
      <c r="T65" s="3">
        <v>0.78124923000000002</v>
      </c>
      <c r="U65" s="3">
        <v>2.6803629999999998E-2</v>
      </c>
      <c r="V65" s="3">
        <v>1.4809309999999999E-2</v>
      </c>
      <c r="W65" s="3">
        <v>0.78124923000000002</v>
      </c>
      <c r="X65" s="4">
        <f t="shared" si="0"/>
        <v>1002</v>
      </c>
      <c r="Y65" s="4">
        <v>106</v>
      </c>
      <c r="Z65" s="3">
        <v>2.1</v>
      </c>
      <c r="AA65" s="3">
        <f t="shared" si="1"/>
        <v>40446.920774203631</v>
      </c>
      <c r="AB65" s="3">
        <f t="shared" si="2"/>
        <v>3441.5555275000002</v>
      </c>
      <c r="AC65" s="3">
        <f t="shared" si="3"/>
        <v>3335.5555275000002</v>
      </c>
      <c r="AD65" s="12">
        <f t="shared" si="4"/>
        <v>1054.1388793935391</v>
      </c>
      <c r="AE65" s="12">
        <f t="shared" si="5"/>
        <v>990.2038694407089</v>
      </c>
      <c r="AF65" s="12">
        <f t="shared" si="6"/>
        <v>381.57472428493992</v>
      </c>
      <c r="AG65" s="12">
        <f t="shared" si="7"/>
        <v>15.052721088435375</v>
      </c>
      <c r="AH65" s="12">
        <f t="shared" si="8"/>
        <v>0.38534965986394559</v>
      </c>
      <c r="AI65" s="12">
        <f t="shared" si="9"/>
        <v>7.9006033726616825E-8</v>
      </c>
      <c r="AJ65" s="12">
        <f t="shared" si="10"/>
        <v>47.046226689816308</v>
      </c>
      <c r="AK65" s="12">
        <f t="shared" si="11"/>
        <v>0.41520732120664328</v>
      </c>
      <c r="AL65" s="3"/>
      <c r="AM65" s="3"/>
      <c r="AN65" s="3"/>
      <c r="AO65" s="4">
        <v>3</v>
      </c>
      <c r="AP65" s="4">
        <v>0</v>
      </c>
      <c r="AQ65" s="3">
        <v>7.3053900000000005E-2</v>
      </c>
      <c r="AR65" s="4">
        <v>0</v>
      </c>
      <c r="AS65" t="s">
        <v>51</v>
      </c>
      <c r="AT65" s="3">
        <v>8.0591099999999999E-2</v>
      </c>
      <c r="AU65" s="3">
        <v>0.14290456000000001</v>
      </c>
      <c r="AV65" s="3">
        <v>0.34951629000000001</v>
      </c>
      <c r="AW65" s="3">
        <v>8.4976999999999997E-2</v>
      </c>
      <c r="AX65" s="3">
        <v>0.34201105999999998</v>
      </c>
    </row>
    <row r="66" spans="1:50" ht="19.5" customHeight="1" x14ac:dyDescent="0.2">
      <c r="A66" t="s">
        <v>41</v>
      </c>
      <c r="B66" t="s">
        <v>41</v>
      </c>
      <c r="C66" s="3">
        <v>5.0905889999999996</v>
      </c>
      <c r="D66" s="3">
        <v>0.1</v>
      </c>
      <c r="E66" s="3">
        <v>0.01</v>
      </c>
      <c r="F66" s="3">
        <v>5.0000000000000001E-4</v>
      </c>
      <c r="G66" s="4">
        <v>52</v>
      </c>
      <c r="H66" s="3">
        <v>42.6</v>
      </c>
      <c r="I66" s="4">
        <v>84</v>
      </c>
      <c r="J66" t="s">
        <v>42</v>
      </c>
      <c r="K66" t="s">
        <v>43</v>
      </c>
      <c r="L66" t="s">
        <v>43</v>
      </c>
      <c r="M66" t="s">
        <v>44</v>
      </c>
      <c r="O66" s="3">
        <v>51.1</v>
      </c>
      <c r="P66" s="4">
        <v>65</v>
      </c>
      <c r="Q66" s="4">
        <v>1</v>
      </c>
      <c r="R66" s="5">
        <v>9.0159999999999997E-6</v>
      </c>
      <c r="S66" s="3">
        <v>3.2299E-4</v>
      </c>
      <c r="T66" s="3">
        <v>3.3980730000000001E-2</v>
      </c>
      <c r="U66" s="3">
        <v>5.8768130000000002E-2</v>
      </c>
      <c r="V66" s="3">
        <v>0.90691913999999996</v>
      </c>
      <c r="W66" s="3">
        <v>0.90691913999999996</v>
      </c>
      <c r="X66" s="3">
        <f t="shared" ref="X66:X129" si="12">1000  * (1 -(D66/100)) + 1200 * D66 / 100</f>
        <v>1000.2</v>
      </c>
      <c r="Y66" s="4">
        <v>13</v>
      </c>
      <c r="Z66" s="3">
        <v>0.23</v>
      </c>
      <c r="AA66" s="3">
        <f t="shared" si="1"/>
        <v>25919.279186194384</v>
      </c>
      <c r="AB66" s="3">
        <f t="shared" si="2"/>
        <v>2354.6709399999995</v>
      </c>
      <c r="AC66" s="3">
        <f t="shared" si="3"/>
        <v>2341.6709399999995</v>
      </c>
      <c r="AD66" s="12">
        <f t="shared" si="4"/>
        <v>32807.545773257283</v>
      </c>
      <c r="AE66" s="12">
        <f t="shared" si="5"/>
        <v>32446.288705564981</v>
      </c>
      <c r="AF66" s="12">
        <f t="shared" si="6"/>
        <v>1993.7907066303374</v>
      </c>
      <c r="AG66" s="12">
        <f t="shared" si="7"/>
        <v>24.57958412098299</v>
      </c>
      <c r="AH66" s="12">
        <f t="shared" si="8"/>
        <v>6.1448960302457459E-2</v>
      </c>
      <c r="AI66" s="12">
        <f t="shared" si="9"/>
        <v>8.4871948938468872E-11</v>
      </c>
      <c r="AJ66" s="12">
        <f t="shared" si="10"/>
        <v>54.876236422331665</v>
      </c>
      <c r="AK66" s="12">
        <f t="shared" si="11"/>
        <v>0.81368341716272141</v>
      </c>
      <c r="AL66" s="3"/>
      <c r="AM66" s="3"/>
      <c r="AN66" s="3"/>
      <c r="AO66" s="4">
        <v>4</v>
      </c>
      <c r="AP66" s="4">
        <v>1</v>
      </c>
      <c r="AQ66" s="4">
        <v>1</v>
      </c>
      <c r="AR66" s="4">
        <v>1</v>
      </c>
      <c r="AS66" t="s">
        <v>41</v>
      </c>
      <c r="AT66" s="3">
        <v>8.2442470000000004E-2</v>
      </c>
      <c r="AU66" s="3">
        <v>0.14537398000000001</v>
      </c>
      <c r="AV66" s="3">
        <v>0.35123451999999999</v>
      </c>
      <c r="AW66" s="3">
        <v>8.4480860000000005E-2</v>
      </c>
      <c r="AX66" s="3">
        <v>0.33646816000000002</v>
      </c>
    </row>
    <row r="67" spans="1:50" ht="19.5" customHeight="1" x14ac:dyDescent="0.2">
      <c r="A67" t="s">
        <v>41</v>
      </c>
      <c r="B67" t="s">
        <v>41</v>
      </c>
      <c r="C67" s="3">
        <v>5.0905889999999996</v>
      </c>
      <c r="D67" s="3">
        <v>0.1</v>
      </c>
      <c r="E67" s="3">
        <v>0.01</v>
      </c>
      <c r="F67" s="3">
        <v>1.5E-3</v>
      </c>
      <c r="G67" s="4">
        <v>52</v>
      </c>
      <c r="H67" s="3">
        <v>51.8</v>
      </c>
      <c r="I67" s="4">
        <v>104</v>
      </c>
      <c r="J67" t="s">
        <v>45</v>
      </c>
      <c r="K67" t="s">
        <v>43</v>
      </c>
      <c r="L67" t="s">
        <v>43</v>
      </c>
      <c r="M67" t="s">
        <v>71</v>
      </c>
      <c r="O67" s="3">
        <v>62.2</v>
      </c>
      <c r="P67" s="4">
        <v>66</v>
      </c>
      <c r="Q67" s="4">
        <v>2</v>
      </c>
      <c r="R67" s="3">
        <v>2.9179999999999998E-5</v>
      </c>
      <c r="S67" s="3">
        <v>1.0444600000000001E-3</v>
      </c>
      <c r="T67" s="3">
        <v>0.10205566000000001</v>
      </c>
      <c r="U67" s="3">
        <v>0.14620058999999999</v>
      </c>
      <c r="V67" s="3">
        <v>0.75067012</v>
      </c>
      <c r="W67" s="3">
        <v>0.75067012</v>
      </c>
      <c r="X67" s="3">
        <f t="shared" si="12"/>
        <v>1000.2</v>
      </c>
      <c r="Y67" s="4">
        <v>13</v>
      </c>
      <c r="Z67" s="3">
        <v>0.23</v>
      </c>
      <c r="AA67" s="3">
        <f t="shared" ref="AA67:AA130" si="13">(X67 * (C67 ^ 2))</f>
        <v>25919.279186194384</v>
      </c>
      <c r="AB67" s="3">
        <f t="shared" ref="AB67:AB130" si="14">(Y67 + AC67)</f>
        <v>793.55697999999995</v>
      </c>
      <c r="AC67" s="3">
        <f t="shared" ref="AC67:AC130" si="15">(Z67 *C67) / F67</f>
        <v>780.55697999999995</v>
      </c>
      <c r="AD67" s="12">
        <f t="shared" ref="AD67:AD130" si="16">((AB67 ^ 2) / (Y67 ^ 2))</f>
        <v>3726.2288787379903</v>
      </c>
      <c r="AE67" s="12">
        <f t="shared" ref="AE67:AE130" si="17">((AC67 ^ 2) / (Y67 ^ 2))</f>
        <v>3605.143189507221</v>
      </c>
      <c r="AF67" s="12">
        <f t="shared" ref="AF67:AF130" si="18">(AA67 / Y67)</f>
        <v>1993.7907066303374</v>
      </c>
      <c r="AG67" s="12">
        <f t="shared" ref="AG67:AG130" si="19">( (X67 * Y67 * (E67 ^ 2)) / (Z67 ^ 2))</f>
        <v>24.57958412098299</v>
      </c>
      <c r="AH67" s="12">
        <f t="shared" ref="AH67:AH130" si="20">( (X67 * Y67 * (F67 ^ 2)) / (Z67 ^ 2))</f>
        <v>0.55304064272211717</v>
      </c>
      <c r="AI67" s="12">
        <f t="shared" ref="AI67:AI130" si="21">((X67^(-1)) * (Y67^(4)) * (AB67^(-2)) * (AC67^(-2)) * (C67^(-1)) * (Z67^(1)) * (E67^(0)) * (F67^(-1)))</f>
        <v>2.2417627367598096E-9</v>
      </c>
      <c r="AJ67" s="12">
        <f t="shared" ref="AJ67:AJ130" si="22">((X67^(3/2)) * (Y67^(1/2)) * (AB67^(0)) * (AC67^(0)) * (C67^(1)) * (Z67^(-2)) * (E67^(1)) * (F67^(1)))</f>
        <v>164.628709266995</v>
      </c>
      <c r="AK67" s="12">
        <f t="shared" ref="AK67:AK130" si="23">((X67^(-1)) * (Y67^(-1)) * (AB67^(0)) * (AC67^(0)) * (C67^(0)) * (Z67^(2)) * (E67^(-1)) * (F67^(-1)))</f>
        <v>0.2712278057209071</v>
      </c>
      <c r="AL67" s="3"/>
      <c r="AM67" s="3"/>
      <c r="AN67" s="3"/>
      <c r="AO67" s="4">
        <v>4</v>
      </c>
      <c r="AP67" s="4">
        <v>1</v>
      </c>
      <c r="AQ67" s="3">
        <v>0.99998310000000001</v>
      </c>
      <c r="AR67" s="4">
        <v>1</v>
      </c>
      <c r="AS67" t="s">
        <v>41</v>
      </c>
      <c r="AT67" s="3">
        <v>4.1113589999999998E-2</v>
      </c>
      <c r="AU67" s="3">
        <v>8.2299209999999998E-2</v>
      </c>
      <c r="AV67" s="3">
        <v>0.27287889999999998</v>
      </c>
      <c r="AW67" s="3">
        <v>8.8526460000000001E-2</v>
      </c>
      <c r="AX67" s="3">
        <v>0.51518184</v>
      </c>
    </row>
    <row r="68" spans="1:50" ht="19.5" customHeight="1" x14ac:dyDescent="0.2">
      <c r="A68" t="s">
        <v>48</v>
      </c>
      <c r="B68" t="s">
        <v>48</v>
      </c>
      <c r="C68" s="3">
        <v>5.0905889999999996</v>
      </c>
      <c r="D68" s="3">
        <v>0.1</v>
      </c>
      <c r="E68" s="3">
        <v>0.01</v>
      </c>
      <c r="F68" s="3">
        <v>3.0000000000000001E-3</v>
      </c>
      <c r="G68" s="4">
        <v>52</v>
      </c>
      <c r="H68" s="3">
        <v>51.8</v>
      </c>
      <c r="I68" s="2" t="s">
        <v>43</v>
      </c>
      <c r="J68" t="s">
        <v>43</v>
      </c>
      <c r="K68" t="s">
        <v>43</v>
      </c>
      <c r="L68" t="s">
        <v>47</v>
      </c>
      <c r="M68" t="s">
        <v>71</v>
      </c>
      <c r="O68" s="3">
        <v>62.2</v>
      </c>
      <c r="P68" s="4">
        <v>67</v>
      </c>
      <c r="Q68" s="4">
        <v>3</v>
      </c>
      <c r="R68" s="3">
        <v>1.6983999999999999E-4</v>
      </c>
      <c r="S68" s="3">
        <v>6.04837E-3</v>
      </c>
      <c r="T68" s="3">
        <v>0.39477335000000002</v>
      </c>
      <c r="U68" s="3">
        <v>0.25813480999999999</v>
      </c>
      <c r="V68" s="3">
        <v>0.34087363999999998</v>
      </c>
      <c r="W68" s="3">
        <v>0.39477335000000002</v>
      </c>
      <c r="X68" s="3">
        <f t="shared" si="12"/>
        <v>1000.2</v>
      </c>
      <c r="Y68" s="4">
        <v>13</v>
      </c>
      <c r="Z68" s="3">
        <v>0.23</v>
      </c>
      <c r="AA68" s="3">
        <f t="shared" si="13"/>
        <v>25919.279186194384</v>
      </c>
      <c r="AB68" s="3">
        <f t="shared" si="14"/>
        <v>403.27848999999998</v>
      </c>
      <c r="AC68" s="3">
        <f t="shared" si="15"/>
        <v>390.27848999999998</v>
      </c>
      <c r="AD68" s="12">
        <f t="shared" si="16"/>
        <v>962.32864199218977</v>
      </c>
      <c r="AE68" s="12">
        <f t="shared" si="17"/>
        <v>901.28579737680525</v>
      </c>
      <c r="AF68" s="12">
        <f t="shared" si="18"/>
        <v>1993.7907066303374</v>
      </c>
      <c r="AG68" s="12">
        <f t="shared" si="19"/>
        <v>24.57958412098299</v>
      </c>
      <c r="AH68" s="12">
        <f t="shared" si="20"/>
        <v>2.2121625708884687</v>
      </c>
      <c r="AI68" s="12">
        <f t="shared" si="21"/>
        <v>1.7360641021138621E-8</v>
      </c>
      <c r="AJ68" s="12">
        <f t="shared" si="22"/>
        <v>329.25741853399001</v>
      </c>
      <c r="AK68" s="12">
        <f t="shared" si="23"/>
        <v>0.13561390286045355</v>
      </c>
      <c r="AL68" s="3"/>
      <c r="AM68" s="3"/>
      <c r="AN68" s="3"/>
      <c r="AO68" s="4">
        <v>4</v>
      </c>
      <c r="AP68" s="4">
        <v>0</v>
      </c>
      <c r="AQ68" s="3">
        <v>0.3493851</v>
      </c>
      <c r="AR68" s="4">
        <v>0</v>
      </c>
      <c r="AS68" t="s">
        <v>51</v>
      </c>
      <c r="AT68" s="3">
        <v>1.4352820000000001E-2</v>
      </c>
      <c r="AU68" s="3">
        <v>3.1280080000000002E-2</v>
      </c>
      <c r="AV68" s="3">
        <v>0.13666458000000001</v>
      </c>
      <c r="AW68" s="3">
        <v>5.9900950000000001E-2</v>
      </c>
      <c r="AX68" s="3">
        <v>0.75780157000000004</v>
      </c>
    </row>
    <row r="69" spans="1:50" ht="19.5" customHeight="1" x14ac:dyDescent="0.2">
      <c r="A69" t="s">
        <v>48</v>
      </c>
      <c r="B69" t="s">
        <v>48</v>
      </c>
      <c r="C69" s="3">
        <v>5.0905889999999996</v>
      </c>
      <c r="D69" s="3">
        <v>0.1</v>
      </c>
      <c r="E69" s="3">
        <v>0.01</v>
      </c>
      <c r="F69" s="3">
        <v>4.0000000000000001E-3</v>
      </c>
      <c r="G69" s="4">
        <v>52</v>
      </c>
      <c r="H69" s="3">
        <v>55.9</v>
      </c>
      <c r="I69" s="4">
        <v>136</v>
      </c>
      <c r="J69" t="s">
        <v>45</v>
      </c>
      <c r="K69" t="s">
        <v>43</v>
      </c>
      <c r="L69" t="s">
        <v>47</v>
      </c>
      <c r="M69" t="s">
        <v>49</v>
      </c>
      <c r="N69" t="s">
        <v>72</v>
      </c>
      <c r="O69" s="3">
        <v>67.099999999999994</v>
      </c>
      <c r="P69" s="4">
        <v>68</v>
      </c>
      <c r="Q69" s="4">
        <v>4</v>
      </c>
      <c r="R69" s="3">
        <v>5.4940999999999996E-4</v>
      </c>
      <c r="S69" s="3">
        <v>1.9297870000000002E-2</v>
      </c>
      <c r="T69" s="3">
        <v>0.66433516000000004</v>
      </c>
      <c r="U69" s="3">
        <v>0.17803119000000001</v>
      </c>
      <c r="V69" s="3">
        <v>0.13778636999999999</v>
      </c>
      <c r="W69" s="3">
        <v>0.66433516000000004</v>
      </c>
      <c r="X69" s="3">
        <f t="shared" si="12"/>
        <v>1000.2</v>
      </c>
      <c r="Y69" s="4">
        <v>13</v>
      </c>
      <c r="Z69" s="3">
        <v>0.23</v>
      </c>
      <c r="AA69" s="3">
        <f t="shared" si="13"/>
        <v>25919.279186194384</v>
      </c>
      <c r="AB69" s="3">
        <f t="shared" si="14"/>
        <v>305.70886749999994</v>
      </c>
      <c r="AC69" s="3">
        <f t="shared" si="15"/>
        <v>292.70886749999994</v>
      </c>
      <c r="AD69" s="12">
        <f t="shared" si="16"/>
        <v>553.00539448599125</v>
      </c>
      <c r="AE69" s="12">
        <f t="shared" si="17"/>
        <v>506.97326102445282</v>
      </c>
      <c r="AF69" s="12">
        <f t="shared" si="18"/>
        <v>1993.7907066303374</v>
      </c>
      <c r="AG69" s="12">
        <f t="shared" si="19"/>
        <v>24.57958412098299</v>
      </c>
      <c r="AH69" s="12">
        <f t="shared" si="20"/>
        <v>3.9327334593572774</v>
      </c>
      <c r="AI69" s="12">
        <f t="shared" si="21"/>
        <v>4.0280841777356766E-8</v>
      </c>
      <c r="AJ69" s="12">
        <f t="shared" si="22"/>
        <v>439.00989137865332</v>
      </c>
      <c r="AK69" s="12">
        <f t="shared" si="23"/>
        <v>0.10171042714534018</v>
      </c>
      <c r="AL69" s="3"/>
      <c r="AM69" s="3"/>
      <c r="AN69" s="3"/>
      <c r="AO69" s="4">
        <v>4</v>
      </c>
      <c r="AP69" s="4">
        <v>0</v>
      </c>
      <c r="AQ69" s="3">
        <v>1.3640000000000001E-4</v>
      </c>
      <c r="AR69" s="4">
        <v>0</v>
      </c>
      <c r="AS69" t="s">
        <v>51</v>
      </c>
      <c r="AT69" s="3">
        <v>7.1734900000000002E-3</v>
      </c>
      <c r="AU69" s="3">
        <v>1.600157E-2</v>
      </c>
      <c r="AV69" s="3">
        <v>7.6425569999999998E-2</v>
      </c>
      <c r="AW69" s="3">
        <v>3.7276259999999999E-2</v>
      </c>
      <c r="AX69" s="3">
        <v>0.86312310999999997</v>
      </c>
    </row>
    <row r="70" spans="1:50" ht="19.5" customHeight="1" x14ac:dyDescent="0.2">
      <c r="A70" t="s">
        <v>41</v>
      </c>
      <c r="B70" t="s">
        <v>41</v>
      </c>
      <c r="C70" s="3">
        <v>5.0905889999999996</v>
      </c>
      <c r="D70" s="3">
        <v>0.1</v>
      </c>
      <c r="E70" s="3">
        <v>1.4999999999999999E-2</v>
      </c>
      <c r="F70" s="3">
        <v>5.0000000000000001E-4</v>
      </c>
      <c r="G70" s="4">
        <v>52</v>
      </c>
      <c r="H70" s="3">
        <v>56.5</v>
      </c>
      <c r="I70" s="4">
        <v>95</v>
      </c>
      <c r="J70" t="s">
        <v>42</v>
      </c>
      <c r="K70" t="s">
        <v>43</v>
      </c>
      <c r="L70" t="s">
        <v>43</v>
      </c>
      <c r="M70" t="s">
        <v>44</v>
      </c>
      <c r="O70" s="3">
        <v>67.8</v>
      </c>
      <c r="P70" s="4">
        <v>69</v>
      </c>
      <c r="Q70" s="4">
        <v>5</v>
      </c>
      <c r="R70" s="5">
        <v>2.5560000000000002E-6</v>
      </c>
      <c r="S70" s="3">
        <v>9.1580000000000001E-5</v>
      </c>
      <c r="T70" s="3">
        <v>9.8773200000000002E-3</v>
      </c>
      <c r="U70" s="3">
        <v>1.8298769999999999E-2</v>
      </c>
      <c r="V70" s="3">
        <v>0.97172977000000005</v>
      </c>
      <c r="W70" s="3">
        <v>0.97172977000000005</v>
      </c>
      <c r="X70" s="3">
        <f t="shared" si="12"/>
        <v>1000.2</v>
      </c>
      <c r="Y70" s="4">
        <v>13</v>
      </c>
      <c r="Z70" s="3">
        <v>0.23</v>
      </c>
      <c r="AA70" s="3">
        <f t="shared" si="13"/>
        <v>25919.279186194384</v>
      </c>
      <c r="AB70" s="3">
        <f t="shared" si="14"/>
        <v>2354.6709399999995</v>
      </c>
      <c r="AC70" s="3">
        <f t="shared" si="15"/>
        <v>2341.6709399999995</v>
      </c>
      <c r="AD70" s="12">
        <f t="shared" si="16"/>
        <v>32807.545773257283</v>
      </c>
      <c r="AE70" s="12">
        <f t="shared" si="17"/>
        <v>32446.288705564981</v>
      </c>
      <c r="AF70" s="12">
        <f t="shared" si="18"/>
        <v>1993.7907066303374</v>
      </c>
      <c r="AG70" s="12">
        <f t="shared" si="19"/>
        <v>55.304064272211718</v>
      </c>
      <c r="AH70" s="12">
        <f t="shared" si="20"/>
        <v>6.1448960302457459E-2</v>
      </c>
      <c r="AI70" s="12">
        <f t="shared" si="21"/>
        <v>8.4871948938468872E-11</v>
      </c>
      <c r="AJ70" s="12">
        <f t="shared" si="22"/>
        <v>82.314354633497487</v>
      </c>
      <c r="AK70" s="12">
        <f t="shared" si="23"/>
        <v>0.54245561144181431</v>
      </c>
      <c r="AL70" s="3"/>
      <c r="AM70" s="3"/>
      <c r="AN70" s="3"/>
      <c r="AO70" s="4">
        <v>5</v>
      </c>
      <c r="AP70" s="4">
        <v>1</v>
      </c>
      <c r="AQ70" s="4">
        <v>1</v>
      </c>
      <c r="AR70" s="4">
        <v>1</v>
      </c>
      <c r="AS70" t="s">
        <v>41</v>
      </c>
      <c r="AT70" s="3">
        <v>8.2442470000000004E-2</v>
      </c>
      <c r="AU70" s="3">
        <v>0.14537398000000001</v>
      </c>
      <c r="AV70" s="3">
        <v>0.35123451999999999</v>
      </c>
      <c r="AW70" s="3">
        <v>8.4480860000000005E-2</v>
      </c>
      <c r="AX70" s="3">
        <v>0.33646816000000002</v>
      </c>
    </row>
    <row r="71" spans="1:50" ht="19.5" customHeight="1" x14ac:dyDescent="0.2">
      <c r="A71" t="s">
        <v>41</v>
      </c>
      <c r="B71" t="s">
        <v>41</v>
      </c>
      <c r="C71" s="3">
        <v>5.0905889999999996</v>
      </c>
      <c r="D71" s="3">
        <v>0.1</v>
      </c>
      <c r="E71" s="3">
        <v>1.4999999999999999E-2</v>
      </c>
      <c r="F71" s="3">
        <v>1.5E-3</v>
      </c>
      <c r="G71" s="4">
        <v>52</v>
      </c>
      <c r="H71" s="3">
        <v>48.5</v>
      </c>
      <c r="I71" s="4">
        <v>108</v>
      </c>
      <c r="J71" t="s">
        <v>42</v>
      </c>
      <c r="K71" t="s">
        <v>43</v>
      </c>
      <c r="L71" t="s">
        <v>43</v>
      </c>
      <c r="M71" t="s">
        <v>71</v>
      </c>
      <c r="O71" s="3">
        <v>58.2</v>
      </c>
      <c r="P71" s="4">
        <v>70</v>
      </c>
      <c r="Q71" s="4">
        <v>6</v>
      </c>
      <c r="R71" s="5">
        <v>8.2709999999999992E-6</v>
      </c>
      <c r="S71" s="3">
        <v>2.9629999999999999E-4</v>
      </c>
      <c r="T71" s="3">
        <v>3.126106E-2</v>
      </c>
      <c r="U71" s="3">
        <v>5.4482330000000002E-2</v>
      </c>
      <c r="V71" s="3">
        <v>0.91395203999999997</v>
      </c>
      <c r="W71" s="3">
        <v>0.91395203999999997</v>
      </c>
      <c r="X71" s="3">
        <f t="shared" si="12"/>
        <v>1000.2</v>
      </c>
      <c r="Y71" s="4">
        <v>13</v>
      </c>
      <c r="Z71" s="3">
        <v>0.23</v>
      </c>
      <c r="AA71" s="3">
        <f t="shared" si="13"/>
        <v>25919.279186194384</v>
      </c>
      <c r="AB71" s="3">
        <f t="shared" si="14"/>
        <v>793.55697999999995</v>
      </c>
      <c r="AC71" s="3">
        <f t="shared" si="15"/>
        <v>780.55697999999995</v>
      </c>
      <c r="AD71" s="12">
        <f t="shared" si="16"/>
        <v>3726.2288787379903</v>
      </c>
      <c r="AE71" s="12">
        <f t="shared" si="17"/>
        <v>3605.143189507221</v>
      </c>
      <c r="AF71" s="12">
        <f t="shared" si="18"/>
        <v>1993.7907066303374</v>
      </c>
      <c r="AG71" s="12">
        <f t="shared" si="19"/>
        <v>55.304064272211718</v>
      </c>
      <c r="AH71" s="12">
        <f t="shared" si="20"/>
        <v>0.55304064272211717</v>
      </c>
      <c r="AI71" s="12">
        <f t="shared" si="21"/>
        <v>2.2417627367598096E-9</v>
      </c>
      <c r="AJ71" s="12">
        <f t="shared" si="22"/>
        <v>246.94306390049246</v>
      </c>
      <c r="AK71" s="12">
        <f t="shared" si="23"/>
        <v>0.18081853714727145</v>
      </c>
      <c r="AL71" s="3"/>
      <c r="AM71" s="3"/>
      <c r="AN71" s="3"/>
      <c r="AO71" s="4">
        <v>5</v>
      </c>
      <c r="AP71" s="4">
        <v>1</v>
      </c>
      <c r="AQ71" s="4">
        <v>1</v>
      </c>
      <c r="AR71" s="4">
        <v>1</v>
      </c>
      <c r="AS71" t="s">
        <v>41</v>
      </c>
      <c r="AT71" s="3">
        <v>4.1113589999999998E-2</v>
      </c>
      <c r="AU71" s="3">
        <v>8.2299209999999998E-2</v>
      </c>
      <c r="AV71" s="3">
        <v>0.27287889999999998</v>
      </c>
      <c r="AW71" s="3">
        <v>8.8526460000000001E-2</v>
      </c>
      <c r="AX71" s="3">
        <v>0.51518184</v>
      </c>
    </row>
    <row r="72" spans="1:50" ht="19.5" customHeight="1" x14ac:dyDescent="0.2">
      <c r="A72" t="s">
        <v>41</v>
      </c>
      <c r="B72" t="s">
        <v>41</v>
      </c>
      <c r="C72" s="3">
        <v>5.0905889999999996</v>
      </c>
      <c r="D72" s="3">
        <v>0.1</v>
      </c>
      <c r="E72" s="3">
        <v>1.4999999999999999E-2</v>
      </c>
      <c r="F72" s="3">
        <v>3.0000000000000001E-3</v>
      </c>
      <c r="G72" s="4">
        <v>52</v>
      </c>
      <c r="H72" s="3">
        <v>71.099999999999994</v>
      </c>
      <c r="I72" s="4">
        <v>178</v>
      </c>
      <c r="J72" t="s">
        <v>45</v>
      </c>
      <c r="K72" t="s">
        <v>43</v>
      </c>
      <c r="L72" t="s">
        <v>43</v>
      </c>
      <c r="M72" t="s">
        <v>71</v>
      </c>
      <c r="O72" s="3">
        <v>85.3</v>
      </c>
      <c r="P72" s="4">
        <v>71</v>
      </c>
      <c r="Q72" s="4">
        <v>7</v>
      </c>
      <c r="R72" s="3">
        <v>4.8149999999999998E-5</v>
      </c>
      <c r="S72" s="3">
        <v>1.7223500000000001E-3</v>
      </c>
      <c r="T72" s="3">
        <v>0.15772063</v>
      </c>
      <c r="U72" s="3">
        <v>0.19455966999999999</v>
      </c>
      <c r="V72" s="3">
        <v>0.6459492</v>
      </c>
      <c r="W72" s="3">
        <v>0.6459492</v>
      </c>
      <c r="X72" s="3">
        <f t="shared" si="12"/>
        <v>1000.2</v>
      </c>
      <c r="Y72" s="4">
        <v>13</v>
      </c>
      <c r="Z72" s="3">
        <v>0.23</v>
      </c>
      <c r="AA72" s="3">
        <f t="shared" si="13"/>
        <v>25919.279186194384</v>
      </c>
      <c r="AB72" s="3">
        <f t="shared" si="14"/>
        <v>403.27848999999998</v>
      </c>
      <c r="AC72" s="3">
        <f t="shared" si="15"/>
        <v>390.27848999999998</v>
      </c>
      <c r="AD72" s="12">
        <f t="shared" si="16"/>
        <v>962.32864199218977</v>
      </c>
      <c r="AE72" s="12">
        <f t="shared" si="17"/>
        <v>901.28579737680525</v>
      </c>
      <c r="AF72" s="12">
        <f t="shared" si="18"/>
        <v>1993.7907066303374</v>
      </c>
      <c r="AG72" s="12">
        <f t="shared" si="19"/>
        <v>55.304064272211718</v>
      </c>
      <c r="AH72" s="12">
        <f t="shared" si="20"/>
        <v>2.2121625708884687</v>
      </c>
      <c r="AI72" s="12">
        <f t="shared" si="21"/>
        <v>1.7360641021138621E-8</v>
      </c>
      <c r="AJ72" s="12">
        <f t="shared" si="22"/>
        <v>493.88612780098492</v>
      </c>
      <c r="AK72" s="12">
        <f t="shared" si="23"/>
        <v>9.0409268573635723E-2</v>
      </c>
      <c r="AL72" s="3"/>
      <c r="AM72" s="3"/>
      <c r="AN72" s="3"/>
      <c r="AO72" s="4">
        <v>5</v>
      </c>
      <c r="AP72" s="4">
        <v>1</v>
      </c>
      <c r="AQ72" s="3">
        <v>0.99989090000000003</v>
      </c>
      <c r="AR72" s="4">
        <v>1</v>
      </c>
      <c r="AS72" t="s">
        <v>41</v>
      </c>
      <c r="AT72" s="3">
        <v>1.4352820000000001E-2</v>
      </c>
      <c r="AU72" s="3">
        <v>3.1280080000000002E-2</v>
      </c>
      <c r="AV72" s="3">
        <v>0.13666458000000001</v>
      </c>
      <c r="AW72" s="3">
        <v>5.9900950000000001E-2</v>
      </c>
      <c r="AX72" s="3">
        <v>0.75780157000000004</v>
      </c>
    </row>
    <row r="73" spans="1:50" ht="19.5" customHeight="1" x14ac:dyDescent="0.2">
      <c r="A73" t="s">
        <v>41</v>
      </c>
      <c r="B73" t="s">
        <v>41</v>
      </c>
      <c r="C73" s="3">
        <v>5.0905889999999996</v>
      </c>
      <c r="D73" s="3">
        <v>0.1</v>
      </c>
      <c r="E73" s="3">
        <v>1.4999999999999999E-2</v>
      </c>
      <c r="F73" s="3">
        <v>4.0000000000000001E-3</v>
      </c>
      <c r="G73" s="4">
        <v>52</v>
      </c>
      <c r="H73" s="3">
        <v>74.5</v>
      </c>
      <c r="I73" s="4">
        <v>168</v>
      </c>
      <c r="J73" t="s">
        <v>54</v>
      </c>
      <c r="K73" t="s">
        <v>53</v>
      </c>
      <c r="L73" t="s">
        <v>47</v>
      </c>
      <c r="M73" t="s">
        <v>49</v>
      </c>
      <c r="N73" t="s">
        <v>72</v>
      </c>
      <c r="O73" s="3">
        <v>89.4</v>
      </c>
      <c r="P73" s="4">
        <v>72</v>
      </c>
      <c r="Q73" s="4">
        <v>8</v>
      </c>
      <c r="R73" s="3">
        <v>1.5579999999999999E-4</v>
      </c>
      <c r="S73" s="3">
        <v>5.5512799999999996E-3</v>
      </c>
      <c r="T73" s="3">
        <v>0.37474637999999999</v>
      </c>
      <c r="U73" s="3">
        <v>0.25902811999999997</v>
      </c>
      <c r="V73" s="3">
        <v>0.36051842000000001</v>
      </c>
      <c r="W73" s="3">
        <v>0.37474637999999999</v>
      </c>
      <c r="X73" s="3">
        <f t="shared" si="12"/>
        <v>1000.2</v>
      </c>
      <c r="Y73" s="4">
        <v>13</v>
      </c>
      <c r="Z73" s="3">
        <v>0.23</v>
      </c>
      <c r="AA73" s="3">
        <f t="shared" si="13"/>
        <v>25919.279186194384</v>
      </c>
      <c r="AB73" s="3">
        <f t="shared" si="14"/>
        <v>305.70886749999994</v>
      </c>
      <c r="AC73" s="3">
        <f t="shared" si="15"/>
        <v>292.70886749999994</v>
      </c>
      <c r="AD73" s="12">
        <f t="shared" si="16"/>
        <v>553.00539448599125</v>
      </c>
      <c r="AE73" s="12">
        <f t="shared" si="17"/>
        <v>506.97326102445282</v>
      </c>
      <c r="AF73" s="12">
        <f t="shared" si="18"/>
        <v>1993.7907066303374</v>
      </c>
      <c r="AG73" s="12">
        <f t="shared" si="19"/>
        <v>55.304064272211718</v>
      </c>
      <c r="AH73" s="12">
        <f t="shared" si="20"/>
        <v>3.9327334593572774</v>
      </c>
      <c r="AI73" s="12">
        <f t="shared" si="21"/>
        <v>4.0280841777356766E-8</v>
      </c>
      <c r="AJ73" s="12">
        <f t="shared" si="22"/>
        <v>658.5148370679799</v>
      </c>
      <c r="AK73" s="12">
        <f t="shared" si="23"/>
        <v>6.7806951430226789E-2</v>
      </c>
      <c r="AL73" s="3"/>
      <c r="AM73" s="3"/>
      <c r="AN73" s="3"/>
      <c r="AO73" s="4">
        <v>5</v>
      </c>
      <c r="AP73" s="4">
        <v>1</v>
      </c>
      <c r="AQ73" s="3">
        <v>0.67668919999999999</v>
      </c>
      <c r="AR73" s="4">
        <v>1</v>
      </c>
      <c r="AS73" t="s">
        <v>41</v>
      </c>
      <c r="AT73" s="3">
        <v>7.1734900000000002E-3</v>
      </c>
      <c r="AU73" s="3">
        <v>1.600157E-2</v>
      </c>
      <c r="AV73" s="3">
        <v>7.6425569999999998E-2</v>
      </c>
      <c r="AW73" s="3">
        <v>3.7276259999999999E-2</v>
      </c>
      <c r="AX73" s="3">
        <v>0.86312310999999997</v>
      </c>
    </row>
    <row r="74" spans="1:50" ht="19.5" customHeight="1" x14ac:dyDescent="0.2">
      <c r="A74" t="s">
        <v>41</v>
      </c>
      <c r="B74" t="s">
        <v>41</v>
      </c>
      <c r="C74" s="3">
        <v>5.0905889999999996</v>
      </c>
      <c r="D74" s="3">
        <v>0.1</v>
      </c>
      <c r="E74" s="3">
        <v>0.02</v>
      </c>
      <c r="F74" s="3">
        <v>5.0000000000000001E-4</v>
      </c>
      <c r="G74" s="4">
        <v>52</v>
      </c>
      <c r="H74" s="3">
        <v>68.2</v>
      </c>
      <c r="I74" s="4">
        <v>106</v>
      </c>
      <c r="J74" t="s">
        <v>42</v>
      </c>
      <c r="K74" t="s">
        <v>43</v>
      </c>
      <c r="L74" t="s">
        <v>43</v>
      </c>
      <c r="M74" t="s">
        <v>44</v>
      </c>
      <c r="O74" s="3">
        <v>81.8</v>
      </c>
      <c r="P74" s="4">
        <v>73</v>
      </c>
      <c r="Q74" s="4">
        <v>9</v>
      </c>
      <c r="R74" s="5">
        <v>7.244E-7</v>
      </c>
      <c r="S74" s="3">
        <v>2.5959999999999999E-5</v>
      </c>
      <c r="T74" s="3">
        <v>2.8201699999999999E-3</v>
      </c>
      <c r="U74" s="3">
        <v>5.3323099999999998E-3</v>
      </c>
      <c r="V74" s="3">
        <v>0.99182084000000004</v>
      </c>
      <c r="W74" s="3">
        <v>0.99182084000000004</v>
      </c>
      <c r="X74" s="3">
        <f t="shared" si="12"/>
        <v>1000.2</v>
      </c>
      <c r="Y74" s="4">
        <v>13</v>
      </c>
      <c r="Z74" s="3">
        <v>0.23</v>
      </c>
      <c r="AA74" s="3">
        <f t="shared" si="13"/>
        <v>25919.279186194384</v>
      </c>
      <c r="AB74" s="3">
        <f t="shared" si="14"/>
        <v>2354.6709399999995</v>
      </c>
      <c r="AC74" s="3">
        <f t="shared" si="15"/>
        <v>2341.6709399999995</v>
      </c>
      <c r="AD74" s="12">
        <f t="shared" si="16"/>
        <v>32807.545773257283</v>
      </c>
      <c r="AE74" s="12">
        <f t="shared" si="17"/>
        <v>32446.288705564981</v>
      </c>
      <c r="AF74" s="12">
        <f t="shared" si="18"/>
        <v>1993.7907066303374</v>
      </c>
      <c r="AG74" s="12">
        <f t="shared" si="19"/>
        <v>98.318336483931958</v>
      </c>
      <c r="AH74" s="12">
        <f t="shared" si="20"/>
        <v>6.1448960302457459E-2</v>
      </c>
      <c r="AI74" s="12">
        <f t="shared" si="21"/>
        <v>8.4871948938468872E-11</v>
      </c>
      <c r="AJ74" s="12">
        <f t="shared" si="22"/>
        <v>109.75247284466333</v>
      </c>
      <c r="AK74" s="12">
        <f t="shared" si="23"/>
        <v>0.40684170858136071</v>
      </c>
      <c r="AL74" s="3"/>
      <c r="AM74" s="3"/>
      <c r="AN74" s="3"/>
      <c r="AO74" s="4">
        <v>1</v>
      </c>
      <c r="AP74" s="4">
        <v>1</v>
      </c>
      <c r="AQ74" s="4">
        <v>1</v>
      </c>
      <c r="AR74" s="4">
        <v>1</v>
      </c>
      <c r="AS74" t="s">
        <v>41</v>
      </c>
      <c r="AT74" s="3">
        <v>8.2442470000000004E-2</v>
      </c>
      <c r="AU74" s="3">
        <v>0.14537398000000001</v>
      </c>
      <c r="AV74" s="3">
        <v>0.35123451999999999</v>
      </c>
      <c r="AW74" s="3">
        <v>8.4480860000000005E-2</v>
      </c>
      <c r="AX74" s="3">
        <v>0.33646816000000002</v>
      </c>
    </row>
    <row r="75" spans="1:50" ht="19.5" customHeight="1" x14ac:dyDescent="0.2">
      <c r="A75" t="s">
        <v>41</v>
      </c>
      <c r="B75" t="s">
        <v>41</v>
      </c>
      <c r="C75" s="3">
        <v>5.0905889999999996</v>
      </c>
      <c r="D75" s="3">
        <v>0.1</v>
      </c>
      <c r="E75" s="3">
        <v>0.02</v>
      </c>
      <c r="F75" s="3">
        <v>1.5E-3</v>
      </c>
      <c r="G75" s="4">
        <v>52</v>
      </c>
      <c r="H75" s="3">
        <v>69.3</v>
      </c>
      <c r="I75" s="4">
        <v>117</v>
      </c>
      <c r="J75" t="s">
        <v>54</v>
      </c>
      <c r="K75" t="s">
        <v>53</v>
      </c>
      <c r="L75" t="s">
        <v>43</v>
      </c>
      <c r="M75" t="s">
        <v>46</v>
      </c>
      <c r="O75" s="3">
        <v>83.2</v>
      </c>
      <c r="P75" s="4">
        <v>74</v>
      </c>
      <c r="Q75" s="4">
        <v>10</v>
      </c>
      <c r="R75" s="5">
        <v>2.3439999999999999E-6</v>
      </c>
      <c r="S75" s="3">
        <v>8.4010000000000004E-5</v>
      </c>
      <c r="T75" s="3">
        <v>9.0682999999999996E-3</v>
      </c>
      <c r="U75" s="3">
        <v>1.683921E-2</v>
      </c>
      <c r="V75" s="3">
        <v>0.97400613999999996</v>
      </c>
      <c r="W75" s="3">
        <v>0.97400613999999996</v>
      </c>
      <c r="X75" s="3">
        <f t="shared" si="12"/>
        <v>1000.2</v>
      </c>
      <c r="Y75" s="4">
        <v>13</v>
      </c>
      <c r="Z75" s="3">
        <v>0.23</v>
      </c>
      <c r="AA75" s="3">
        <f t="shared" si="13"/>
        <v>25919.279186194384</v>
      </c>
      <c r="AB75" s="3">
        <f t="shared" si="14"/>
        <v>793.55697999999995</v>
      </c>
      <c r="AC75" s="3">
        <f t="shared" si="15"/>
        <v>780.55697999999995</v>
      </c>
      <c r="AD75" s="12">
        <f t="shared" si="16"/>
        <v>3726.2288787379903</v>
      </c>
      <c r="AE75" s="12">
        <f t="shared" si="17"/>
        <v>3605.143189507221</v>
      </c>
      <c r="AF75" s="12">
        <f t="shared" si="18"/>
        <v>1993.7907066303374</v>
      </c>
      <c r="AG75" s="12">
        <f t="shared" si="19"/>
        <v>98.318336483931958</v>
      </c>
      <c r="AH75" s="12">
        <f t="shared" si="20"/>
        <v>0.55304064272211717</v>
      </c>
      <c r="AI75" s="12">
        <f t="shared" si="21"/>
        <v>2.2417627367598096E-9</v>
      </c>
      <c r="AJ75" s="12">
        <f t="shared" si="22"/>
        <v>329.25741853399001</v>
      </c>
      <c r="AK75" s="12">
        <f t="shared" si="23"/>
        <v>0.13561390286045355</v>
      </c>
      <c r="AL75" s="3"/>
      <c r="AM75" s="3"/>
      <c r="AN75" s="3"/>
      <c r="AO75" s="4">
        <v>1</v>
      </c>
      <c r="AP75" s="4">
        <v>1</v>
      </c>
      <c r="AQ75" s="4">
        <v>1</v>
      </c>
      <c r="AR75" s="4">
        <v>1</v>
      </c>
      <c r="AS75" t="s">
        <v>41</v>
      </c>
      <c r="AT75" s="3">
        <v>4.1113589999999998E-2</v>
      </c>
      <c r="AU75" s="3">
        <v>8.2299209999999998E-2</v>
      </c>
      <c r="AV75" s="3">
        <v>0.27287889999999998</v>
      </c>
      <c r="AW75" s="3">
        <v>8.8526460000000001E-2</v>
      </c>
      <c r="AX75" s="3">
        <v>0.51518184</v>
      </c>
    </row>
    <row r="76" spans="1:50" ht="19.5" customHeight="1" x14ac:dyDescent="0.2">
      <c r="A76" t="s">
        <v>41</v>
      </c>
      <c r="B76" t="s">
        <v>41</v>
      </c>
      <c r="C76" s="3">
        <v>5.0905889999999996</v>
      </c>
      <c r="D76" s="3">
        <v>0.1</v>
      </c>
      <c r="E76" s="3">
        <v>0.02</v>
      </c>
      <c r="F76" s="3">
        <v>3.0000000000000001E-3</v>
      </c>
      <c r="G76" s="4">
        <v>52</v>
      </c>
      <c r="H76" s="4">
        <v>92</v>
      </c>
      <c r="I76" s="4">
        <v>107</v>
      </c>
      <c r="J76" t="s">
        <v>54</v>
      </c>
      <c r="K76" t="s">
        <v>43</v>
      </c>
      <c r="L76" t="s">
        <v>43</v>
      </c>
      <c r="M76" t="s">
        <v>46</v>
      </c>
      <c r="O76" s="3">
        <v>110.4</v>
      </c>
      <c r="P76" s="4">
        <v>75</v>
      </c>
      <c r="Q76" s="4">
        <v>11</v>
      </c>
      <c r="R76" s="3">
        <v>1.365E-5</v>
      </c>
      <c r="S76" s="3">
        <v>4.8886000000000003E-4</v>
      </c>
      <c r="T76" s="3">
        <v>5.0540109999999999E-2</v>
      </c>
      <c r="U76" s="3">
        <v>8.3431640000000001E-2</v>
      </c>
      <c r="V76" s="3">
        <v>0.86552574999999998</v>
      </c>
      <c r="W76" s="3">
        <v>0.86552574999999998</v>
      </c>
      <c r="X76" s="3">
        <f t="shared" si="12"/>
        <v>1000.2</v>
      </c>
      <c r="Y76" s="4">
        <v>13</v>
      </c>
      <c r="Z76" s="3">
        <v>0.23</v>
      </c>
      <c r="AA76" s="3">
        <f t="shared" si="13"/>
        <v>25919.279186194384</v>
      </c>
      <c r="AB76" s="3">
        <f t="shared" si="14"/>
        <v>403.27848999999998</v>
      </c>
      <c r="AC76" s="3">
        <f t="shared" si="15"/>
        <v>390.27848999999998</v>
      </c>
      <c r="AD76" s="12">
        <f t="shared" si="16"/>
        <v>962.32864199218977</v>
      </c>
      <c r="AE76" s="12">
        <f t="shared" si="17"/>
        <v>901.28579737680525</v>
      </c>
      <c r="AF76" s="12">
        <f t="shared" si="18"/>
        <v>1993.7907066303374</v>
      </c>
      <c r="AG76" s="12">
        <f t="shared" si="19"/>
        <v>98.318336483931958</v>
      </c>
      <c r="AH76" s="12">
        <f t="shared" si="20"/>
        <v>2.2121625708884687</v>
      </c>
      <c r="AI76" s="12">
        <f t="shared" si="21"/>
        <v>1.7360641021138621E-8</v>
      </c>
      <c r="AJ76" s="12">
        <f t="shared" si="22"/>
        <v>658.51483706798001</v>
      </c>
      <c r="AK76" s="12">
        <f t="shared" si="23"/>
        <v>6.7806951430226775E-2</v>
      </c>
      <c r="AL76" s="3"/>
      <c r="AM76" s="3"/>
      <c r="AN76" s="3"/>
      <c r="AO76" s="4">
        <v>1</v>
      </c>
      <c r="AP76" s="4">
        <v>1</v>
      </c>
      <c r="AQ76" s="4">
        <v>1</v>
      </c>
      <c r="AR76" s="4">
        <v>1</v>
      </c>
      <c r="AS76" t="s">
        <v>41</v>
      </c>
      <c r="AT76" s="3">
        <v>1.4352820000000001E-2</v>
      </c>
      <c r="AU76" s="3">
        <v>3.1280080000000002E-2</v>
      </c>
      <c r="AV76" s="3">
        <v>0.13666458000000001</v>
      </c>
      <c r="AW76" s="3">
        <v>5.9900950000000001E-2</v>
      </c>
      <c r="AX76" s="3">
        <v>0.75780157000000004</v>
      </c>
    </row>
    <row r="77" spans="1:50" ht="19.5" customHeight="1" x14ac:dyDescent="0.2">
      <c r="A77" t="s">
        <v>41</v>
      </c>
      <c r="B77" t="s">
        <v>41</v>
      </c>
      <c r="C77" s="3">
        <v>5.0905889999999996</v>
      </c>
      <c r="D77" s="3">
        <v>0.1</v>
      </c>
      <c r="E77" s="3">
        <v>0.02</v>
      </c>
      <c r="F77" s="3">
        <v>4.0000000000000001E-3</v>
      </c>
      <c r="G77" s="4">
        <v>52</v>
      </c>
      <c r="H77" s="3">
        <v>96.7</v>
      </c>
      <c r="I77" s="4">
        <v>123</v>
      </c>
      <c r="J77" t="s">
        <v>54</v>
      </c>
      <c r="K77" t="s">
        <v>53</v>
      </c>
      <c r="L77" t="s">
        <v>47</v>
      </c>
      <c r="M77" t="s">
        <v>49</v>
      </c>
      <c r="N77" t="s">
        <v>72</v>
      </c>
      <c r="O77" s="4">
        <v>116</v>
      </c>
      <c r="P77" s="4">
        <v>76</v>
      </c>
      <c r="Q77" s="4">
        <v>12</v>
      </c>
      <c r="R77" s="3">
        <v>4.4169999999999999E-5</v>
      </c>
      <c r="S77" s="3">
        <v>1.5801999999999999E-3</v>
      </c>
      <c r="T77" s="3">
        <v>0.14663638000000001</v>
      </c>
      <c r="U77" s="3">
        <v>0.18631329999999999</v>
      </c>
      <c r="V77" s="3">
        <v>0.66542595000000004</v>
      </c>
      <c r="W77" s="3">
        <v>0.66542595000000004</v>
      </c>
      <c r="X77" s="3">
        <f t="shared" si="12"/>
        <v>1000.2</v>
      </c>
      <c r="Y77" s="4">
        <v>13</v>
      </c>
      <c r="Z77" s="3">
        <v>0.23</v>
      </c>
      <c r="AA77" s="3">
        <f t="shared" si="13"/>
        <v>25919.279186194384</v>
      </c>
      <c r="AB77" s="3">
        <f t="shared" si="14"/>
        <v>305.70886749999994</v>
      </c>
      <c r="AC77" s="3">
        <f t="shared" si="15"/>
        <v>292.70886749999994</v>
      </c>
      <c r="AD77" s="12">
        <f t="shared" si="16"/>
        <v>553.00539448599125</v>
      </c>
      <c r="AE77" s="12">
        <f t="shared" si="17"/>
        <v>506.97326102445282</v>
      </c>
      <c r="AF77" s="12">
        <f t="shared" si="18"/>
        <v>1993.7907066303374</v>
      </c>
      <c r="AG77" s="12">
        <f t="shared" si="19"/>
        <v>98.318336483931958</v>
      </c>
      <c r="AH77" s="12">
        <f t="shared" si="20"/>
        <v>3.9327334593572774</v>
      </c>
      <c r="AI77" s="12">
        <f t="shared" si="21"/>
        <v>4.0280841777356766E-8</v>
      </c>
      <c r="AJ77" s="12">
        <f t="shared" si="22"/>
        <v>878.01978275730664</v>
      </c>
      <c r="AK77" s="12">
        <f t="shared" si="23"/>
        <v>5.0855213572670088E-2</v>
      </c>
      <c r="AL77" s="3"/>
      <c r="AM77" s="3"/>
      <c r="AN77" s="3"/>
      <c r="AO77" s="4">
        <v>1</v>
      </c>
      <c r="AP77" s="4">
        <v>1</v>
      </c>
      <c r="AQ77" s="3">
        <v>0.99990389999999996</v>
      </c>
      <c r="AR77" s="4">
        <v>1</v>
      </c>
      <c r="AS77" t="s">
        <v>41</v>
      </c>
      <c r="AT77" s="3">
        <v>7.1734900000000002E-3</v>
      </c>
      <c r="AU77" s="3">
        <v>1.600157E-2</v>
      </c>
      <c r="AV77" s="3">
        <v>7.6425569999999998E-2</v>
      </c>
      <c r="AW77" s="3">
        <v>3.7276259999999999E-2</v>
      </c>
      <c r="AX77" s="3">
        <v>0.86312310999999997</v>
      </c>
    </row>
    <row r="78" spans="1:50" ht="19.5" customHeight="1" x14ac:dyDescent="0.2">
      <c r="A78" t="s">
        <v>41</v>
      </c>
      <c r="B78" t="s">
        <v>41</v>
      </c>
      <c r="C78" s="3">
        <v>5.0905889999999996</v>
      </c>
      <c r="D78" s="3">
        <v>0.1</v>
      </c>
      <c r="E78" s="3">
        <v>2.5000000000000001E-2</v>
      </c>
      <c r="F78" s="3">
        <v>5.0000000000000001E-4</v>
      </c>
      <c r="G78" s="4">
        <v>52</v>
      </c>
      <c r="H78" s="3">
        <v>88.2</v>
      </c>
      <c r="I78" s="4">
        <v>113</v>
      </c>
      <c r="J78" t="s">
        <v>42</v>
      </c>
      <c r="K78" t="s">
        <v>43</v>
      </c>
      <c r="L78" t="s">
        <v>43</v>
      </c>
      <c r="M78" t="s">
        <v>44</v>
      </c>
      <c r="O78" s="3">
        <v>105.8</v>
      </c>
      <c r="P78" s="4">
        <v>77</v>
      </c>
      <c r="Q78" s="4">
        <v>13</v>
      </c>
      <c r="R78" s="5">
        <v>2.054E-7</v>
      </c>
      <c r="S78" s="5">
        <v>7.3590000000000002E-6</v>
      </c>
      <c r="T78" s="3">
        <v>8.0104999999999998E-4</v>
      </c>
      <c r="U78" s="3">
        <v>1.52352E-3</v>
      </c>
      <c r="V78" s="3">
        <v>0.99766787000000001</v>
      </c>
      <c r="W78" s="3">
        <v>0.99766787000000001</v>
      </c>
      <c r="X78" s="3">
        <f t="shared" si="12"/>
        <v>1000.2</v>
      </c>
      <c r="Y78" s="4">
        <v>13</v>
      </c>
      <c r="Z78" s="3">
        <v>0.23</v>
      </c>
      <c r="AA78" s="3">
        <f t="shared" si="13"/>
        <v>25919.279186194384</v>
      </c>
      <c r="AB78" s="3">
        <f t="shared" si="14"/>
        <v>2354.6709399999995</v>
      </c>
      <c r="AC78" s="3">
        <f t="shared" si="15"/>
        <v>2341.6709399999995</v>
      </c>
      <c r="AD78" s="12">
        <f t="shared" si="16"/>
        <v>32807.545773257283</v>
      </c>
      <c r="AE78" s="12">
        <f t="shared" si="17"/>
        <v>32446.288705564981</v>
      </c>
      <c r="AF78" s="12">
        <f t="shared" si="18"/>
        <v>1993.7907066303374</v>
      </c>
      <c r="AG78" s="12">
        <f t="shared" si="19"/>
        <v>153.62240075614372</v>
      </c>
      <c r="AH78" s="12">
        <f t="shared" si="20"/>
        <v>6.1448960302457459E-2</v>
      </c>
      <c r="AI78" s="12">
        <f t="shared" si="21"/>
        <v>8.4871948938468872E-11</v>
      </c>
      <c r="AJ78" s="12">
        <f t="shared" si="22"/>
        <v>137.19059105582917</v>
      </c>
      <c r="AK78" s="12">
        <f t="shared" si="23"/>
        <v>0.3254733668650886</v>
      </c>
      <c r="AL78" s="3"/>
      <c r="AM78" s="3"/>
      <c r="AN78" s="3"/>
      <c r="AO78" s="4">
        <v>2</v>
      </c>
      <c r="AP78" s="4">
        <v>1</v>
      </c>
      <c r="AQ78" s="4">
        <v>1</v>
      </c>
      <c r="AR78" s="4">
        <v>1</v>
      </c>
      <c r="AS78" t="s">
        <v>41</v>
      </c>
      <c r="AT78" s="3">
        <v>8.2442470000000004E-2</v>
      </c>
      <c r="AU78" s="3">
        <v>0.14537398000000001</v>
      </c>
      <c r="AV78" s="3">
        <v>0.35123451999999999</v>
      </c>
      <c r="AW78" s="3">
        <v>8.4480860000000005E-2</v>
      </c>
      <c r="AX78" s="3">
        <v>0.33646816000000002</v>
      </c>
    </row>
    <row r="79" spans="1:50" ht="19.5" customHeight="1" x14ac:dyDescent="0.2">
      <c r="A79" t="s">
        <v>41</v>
      </c>
      <c r="B79" t="s">
        <v>41</v>
      </c>
      <c r="C79" s="3">
        <v>5.0905889999999996</v>
      </c>
      <c r="D79" s="3">
        <v>0.1</v>
      </c>
      <c r="E79" s="3">
        <v>2.5000000000000001E-2</v>
      </c>
      <c r="F79" s="3">
        <v>1.5E-3</v>
      </c>
      <c r="G79" s="4">
        <v>52</v>
      </c>
      <c r="H79" s="3">
        <v>85.7</v>
      </c>
      <c r="I79" s="4">
        <v>157</v>
      </c>
      <c r="J79" t="s">
        <v>42</v>
      </c>
      <c r="K79" t="s">
        <v>43</v>
      </c>
      <c r="L79" t="s">
        <v>43</v>
      </c>
      <c r="M79" t="s">
        <v>44</v>
      </c>
      <c r="O79" s="3">
        <v>102.8</v>
      </c>
      <c r="P79" s="4">
        <v>78</v>
      </c>
      <c r="Q79" s="4">
        <v>14</v>
      </c>
      <c r="R79" s="5">
        <v>6.6459999999999996E-7</v>
      </c>
      <c r="S79" s="3">
        <v>2.3810000000000001E-5</v>
      </c>
      <c r="T79" s="3">
        <v>2.58764E-3</v>
      </c>
      <c r="U79" s="3">
        <v>4.8959499999999996E-3</v>
      </c>
      <c r="V79" s="3">
        <v>0.99249193000000002</v>
      </c>
      <c r="W79" s="3">
        <v>0.99249193000000002</v>
      </c>
      <c r="X79" s="3">
        <f t="shared" si="12"/>
        <v>1000.2</v>
      </c>
      <c r="Y79" s="4">
        <v>13</v>
      </c>
      <c r="Z79" s="3">
        <v>0.23</v>
      </c>
      <c r="AA79" s="3">
        <f t="shared" si="13"/>
        <v>25919.279186194384</v>
      </c>
      <c r="AB79" s="3">
        <f t="shared" si="14"/>
        <v>793.55697999999995</v>
      </c>
      <c r="AC79" s="3">
        <f t="shared" si="15"/>
        <v>780.55697999999995</v>
      </c>
      <c r="AD79" s="12">
        <f t="shared" si="16"/>
        <v>3726.2288787379903</v>
      </c>
      <c r="AE79" s="12">
        <f t="shared" si="17"/>
        <v>3605.143189507221</v>
      </c>
      <c r="AF79" s="12">
        <f t="shared" si="18"/>
        <v>1993.7907066303374</v>
      </c>
      <c r="AG79" s="12">
        <f t="shared" si="19"/>
        <v>153.62240075614372</v>
      </c>
      <c r="AH79" s="12">
        <f t="shared" si="20"/>
        <v>0.55304064272211717</v>
      </c>
      <c r="AI79" s="12">
        <f t="shared" si="21"/>
        <v>2.2417627367598096E-9</v>
      </c>
      <c r="AJ79" s="12">
        <f t="shared" si="22"/>
        <v>411.57177316748749</v>
      </c>
      <c r="AK79" s="12">
        <f t="shared" si="23"/>
        <v>0.10849112228836286</v>
      </c>
      <c r="AL79" s="3"/>
      <c r="AM79" s="3"/>
      <c r="AN79" s="3"/>
      <c r="AO79" s="4">
        <v>2</v>
      </c>
      <c r="AP79" s="4">
        <v>1</v>
      </c>
      <c r="AQ79" s="4">
        <v>1</v>
      </c>
      <c r="AR79" s="4">
        <v>1</v>
      </c>
      <c r="AS79" t="s">
        <v>41</v>
      </c>
      <c r="AT79" s="3">
        <v>4.1113589999999998E-2</v>
      </c>
      <c r="AU79" s="3">
        <v>8.2299209999999998E-2</v>
      </c>
      <c r="AV79" s="3">
        <v>0.27287889999999998</v>
      </c>
      <c r="AW79" s="3">
        <v>8.8526460000000001E-2</v>
      </c>
      <c r="AX79" s="3">
        <v>0.51518184</v>
      </c>
    </row>
    <row r="80" spans="1:50" ht="19.5" customHeight="1" x14ac:dyDescent="0.2">
      <c r="A80" t="s">
        <v>41</v>
      </c>
      <c r="B80" t="s">
        <v>41</v>
      </c>
      <c r="C80" s="3">
        <v>5.0905889999999996</v>
      </c>
      <c r="D80" s="3">
        <v>0.1</v>
      </c>
      <c r="E80" s="3">
        <v>2.5000000000000001E-2</v>
      </c>
      <c r="F80" s="3">
        <v>3.0000000000000001E-3</v>
      </c>
      <c r="G80" s="4">
        <v>52</v>
      </c>
      <c r="H80" s="3">
        <v>108.9</v>
      </c>
      <c r="I80" s="4">
        <v>174</v>
      </c>
      <c r="J80" t="s">
        <v>54</v>
      </c>
      <c r="K80" t="s">
        <v>53</v>
      </c>
      <c r="L80" t="s">
        <v>43</v>
      </c>
      <c r="M80" t="s">
        <v>46</v>
      </c>
      <c r="O80" s="3">
        <v>130.69999999999999</v>
      </c>
      <c r="P80" s="4">
        <v>79</v>
      </c>
      <c r="Q80" s="4">
        <v>15</v>
      </c>
      <c r="R80" s="5">
        <v>3.8689999999999997E-6</v>
      </c>
      <c r="S80" s="3">
        <v>1.3862E-4</v>
      </c>
      <c r="T80" s="3">
        <v>1.4875319999999999E-2</v>
      </c>
      <c r="U80" s="3">
        <v>2.7164839999999999E-2</v>
      </c>
      <c r="V80" s="3">
        <v>0.95781735999999995</v>
      </c>
      <c r="W80" s="3">
        <v>0.95781735999999995</v>
      </c>
      <c r="X80" s="3">
        <f t="shared" si="12"/>
        <v>1000.2</v>
      </c>
      <c r="Y80" s="4">
        <v>13</v>
      </c>
      <c r="Z80" s="3">
        <v>0.23</v>
      </c>
      <c r="AA80" s="3">
        <f t="shared" si="13"/>
        <v>25919.279186194384</v>
      </c>
      <c r="AB80" s="3">
        <f t="shared" si="14"/>
        <v>403.27848999999998</v>
      </c>
      <c r="AC80" s="3">
        <f t="shared" si="15"/>
        <v>390.27848999999998</v>
      </c>
      <c r="AD80" s="12">
        <f t="shared" si="16"/>
        <v>962.32864199218977</v>
      </c>
      <c r="AE80" s="12">
        <f t="shared" si="17"/>
        <v>901.28579737680525</v>
      </c>
      <c r="AF80" s="12">
        <f t="shared" si="18"/>
        <v>1993.7907066303374</v>
      </c>
      <c r="AG80" s="12">
        <f t="shared" si="19"/>
        <v>153.62240075614372</v>
      </c>
      <c r="AH80" s="12">
        <f t="shared" si="20"/>
        <v>2.2121625708884687</v>
      </c>
      <c r="AI80" s="12">
        <f t="shared" si="21"/>
        <v>1.7360641021138621E-8</v>
      </c>
      <c r="AJ80" s="12">
        <f t="shared" si="22"/>
        <v>823.14354633497499</v>
      </c>
      <c r="AK80" s="12">
        <f t="shared" si="23"/>
        <v>5.4245561144181428E-2</v>
      </c>
      <c r="AL80" s="3"/>
      <c r="AM80" s="3"/>
      <c r="AN80" s="3"/>
      <c r="AO80" s="4">
        <v>2</v>
      </c>
      <c r="AP80" s="4">
        <v>1</v>
      </c>
      <c r="AQ80" s="4">
        <v>1</v>
      </c>
      <c r="AR80" s="4">
        <v>1</v>
      </c>
      <c r="AS80" t="s">
        <v>41</v>
      </c>
      <c r="AT80" s="3">
        <v>1.4352820000000001E-2</v>
      </c>
      <c r="AU80" s="3">
        <v>3.1280080000000002E-2</v>
      </c>
      <c r="AV80" s="3">
        <v>0.13666458000000001</v>
      </c>
      <c r="AW80" s="3">
        <v>5.9900950000000001E-2</v>
      </c>
      <c r="AX80" s="3">
        <v>0.75780157000000004</v>
      </c>
    </row>
    <row r="81" spans="1:50" ht="19.5" customHeight="1" x14ac:dyDescent="0.2">
      <c r="A81" t="s">
        <v>41</v>
      </c>
      <c r="B81" t="s">
        <v>41</v>
      </c>
      <c r="C81" s="3">
        <v>5.0905889999999996</v>
      </c>
      <c r="D81" s="3">
        <v>0.1</v>
      </c>
      <c r="E81" s="3">
        <v>2.5000000000000001E-2</v>
      </c>
      <c r="F81" s="3">
        <v>4.0000000000000001E-3</v>
      </c>
      <c r="G81" s="4">
        <v>52</v>
      </c>
      <c r="H81" s="3">
        <v>122.9</v>
      </c>
      <c r="I81" s="4">
        <v>189</v>
      </c>
      <c r="J81" t="s">
        <v>54</v>
      </c>
      <c r="K81" t="s">
        <v>53</v>
      </c>
      <c r="L81" t="s">
        <v>43</v>
      </c>
      <c r="M81" t="s">
        <v>46</v>
      </c>
      <c r="O81" s="3">
        <v>147.5</v>
      </c>
      <c r="P81" s="4">
        <v>80</v>
      </c>
      <c r="Q81" s="4">
        <v>16</v>
      </c>
      <c r="R81" s="3">
        <v>1.252E-5</v>
      </c>
      <c r="S81" s="3">
        <v>4.4846000000000003E-4</v>
      </c>
      <c r="T81" s="3">
        <v>4.6560320000000002E-2</v>
      </c>
      <c r="U81" s="3">
        <v>7.7722669999999994E-2</v>
      </c>
      <c r="V81" s="3">
        <v>0.87525602000000002</v>
      </c>
      <c r="W81" s="3">
        <v>0.87525602000000002</v>
      </c>
      <c r="X81" s="3">
        <f t="shared" si="12"/>
        <v>1000.2</v>
      </c>
      <c r="Y81" s="4">
        <v>13</v>
      </c>
      <c r="Z81" s="3">
        <v>0.23</v>
      </c>
      <c r="AA81" s="3">
        <f t="shared" si="13"/>
        <v>25919.279186194384</v>
      </c>
      <c r="AB81" s="3">
        <f t="shared" si="14"/>
        <v>305.70886749999994</v>
      </c>
      <c r="AC81" s="3">
        <f t="shared" si="15"/>
        <v>292.70886749999994</v>
      </c>
      <c r="AD81" s="12">
        <f t="shared" si="16"/>
        <v>553.00539448599125</v>
      </c>
      <c r="AE81" s="12">
        <f t="shared" si="17"/>
        <v>506.97326102445282</v>
      </c>
      <c r="AF81" s="12">
        <f t="shared" si="18"/>
        <v>1993.7907066303374</v>
      </c>
      <c r="AG81" s="12">
        <f t="shared" si="19"/>
        <v>153.62240075614372</v>
      </c>
      <c r="AH81" s="12">
        <f t="shared" si="20"/>
        <v>3.9327334593572774</v>
      </c>
      <c r="AI81" s="12">
        <f t="shared" si="21"/>
        <v>4.0280841777356766E-8</v>
      </c>
      <c r="AJ81" s="12">
        <f t="shared" si="22"/>
        <v>1097.5247284466334</v>
      </c>
      <c r="AK81" s="12">
        <f t="shared" si="23"/>
        <v>4.0684170858136075E-2</v>
      </c>
      <c r="AL81" s="3"/>
      <c r="AM81" s="3"/>
      <c r="AN81" s="3"/>
      <c r="AO81" s="4">
        <v>2</v>
      </c>
      <c r="AP81" s="4">
        <v>1</v>
      </c>
      <c r="AQ81" s="4">
        <v>1</v>
      </c>
      <c r="AR81" s="4">
        <v>1</v>
      </c>
      <c r="AS81" t="s">
        <v>41</v>
      </c>
      <c r="AT81" s="3">
        <v>7.1734900000000002E-3</v>
      </c>
      <c r="AU81" s="3">
        <v>1.600157E-2</v>
      </c>
      <c r="AV81" s="3">
        <v>7.6425569999999998E-2</v>
      </c>
      <c r="AW81" s="3">
        <v>3.7276259999999999E-2</v>
      </c>
      <c r="AX81" s="3">
        <v>0.86312310999999997</v>
      </c>
    </row>
    <row r="82" spans="1:50" ht="19.5" customHeight="1" x14ac:dyDescent="0.2">
      <c r="A82" t="s">
        <v>41</v>
      </c>
      <c r="B82" t="s">
        <v>41</v>
      </c>
      <c r="C82" s="3">
        <v>5.0905889999999996</v>
      </c>
      <c r="D82" s="3">
        <v>0.15</v>
      </c>
      <c r="E82" s="3">
        <v>0.01</v>
      </c>
      <c r="F82" s="3">
        <v>5.0000000000000001E-4</v>
      </c>
      <c r="G82" s="4">
        <v>52</v>
      </c>
      <c r="H82" s="3">
        <v>32.1</v>
      </c>
      <c r="I82" s="4">
        <v>72</v>
      </c>
      <c r="J82" t="s">
        <v>54</v>
      </c>
      <c r="K82" t="s">
        <v>43</v>
      </c>
      <c r="L82" t="s">
        <v>43</v>
      </c>
      <c r="M82" t="s">
        <v>59</v>
      </c>
      <c r="O82" s="3">
        <v>38.5</v>
      </c>
      <c r="P82" s="4">
        <v>81</v>
      </c>
      <c r="Q82" s="4">
        <v>1</v>
      </c>
      <c r="R82" s="3">
        <v>1.4260000000000001E-5</v>
      </c>
      <c r="S82" s="3">
        <v>5.1079000000000001E-4</v>
      </c>
      <c r="T82" s="3">
        <v>5.268751E-2</v>
      </c>
      <c r="U82" s="3">
        <v>8.6456500000000006E-2</v>
      </c>
      <c r="V82" s="3">
        <v>0.86033093999999999</v>
      </c>
      <c r="W82" s="3">
        <v>0.86033093999999999</v>
      </c>
      <c r="X82" s="3">
        <f t="shared" si="12"/>
        <v>1000.3</v>
      </c>
      <c r="Y82" s="4">
        <v>33</v>
      </c>
      <c r="Z82" s="3">
        <v>0.49</v>
      </c>
      <c r="AA82" s="3">
        <f t="shared" si="13"/>
        <v>25921.870595831071</v>
      </c>
      <c r="AB82" s="3">
        <f t="shared" si="14"/>
        <v>5021.777219999999</v>
      </c>
      <c r="AC82" s="3">
        <f t="shared" si="15"/>
        <v>4988.777219999999</v>
      </c>
      <c r="AD82" s="12">
        <f t="shared" si="16"/>
        <v>23157.251099459059</v>
      </c>
      <c r="AE82" s="12">
        <f t="shared" si="17"/>
        <v>22853.900964913606</v>
      </c>
      <c r="AF82" s="12">
        <f t="shared" si="18"/>
        <v>785.51123017669909</v>
      </c>
      <c r="AG82" s="12">
        <f t="shared" si="19"/>
        <v>13.748396501457728</v>
      </c>
      <c r="AH82" s="12">
        <f t="shared" si="20"/>
        <v>3.4370991253644317E-2</v>
      </c>
      <c r="AI82" s="12">
        <f t="shared" si="21"/>
        <v>3.6364734929779321E-10</v>
      </c>
      <c r="AJ82" s="12">
        <f t="shared" si="22"/>
        <v>19.266297056446788</v>
      </c>
      <c r="AK82" s="12">
        <f t="shared" si="23"/>
        <v>1.4547151006213286</v>
      </c>
      <c r="AL82" s="3"/>
      <c r="AM82" s="3"/>
      <c r="AN82" s="3"/>
      <c r="AO82" s="4">
        <v>5</v>
      </c>
      <c r="AP82" s="4">
        <v>1</v>
      </c>
      <c r="AQ82" s="3">
        <v>0.96661039999999998</v>
      </c>
      <c r="AR82" s="4">
        <v>1</v>
      </c>
      <c r="AS82" t="s">
        <v>41</v>
      </c>
      <c r="AT82" s="3">
        <v>9.8866720000000005E-2</v>
      </c>
      <c r="AU82" s="3">
        <v>0.16597607</v>
      </c>
      <c r="AV82" s="3">
        <v>0.36198055000000001</v>
      </c>
      <c r="AW82" s="3">
        <v>7.9751669999999997E-2</v>
      </c>
      <c r="AX82" s="3">
        <v>0.29342498</v>
      </c>
    </row>
    <row r="83" spans="1:50" ht="19.5" customHeight="1" x14ac:dyDescent="0.2">
      <c r="A83" t="s">
        <v>41</v>
      </c>
      <c r="B83" t="s">
        <v>41</v>
      </c>
      <c r="C83" s="3">
        <v>5.0905889999999996</v>
      </c>
      <c r="D83" s="3">
        <v>0.15</v>
      </c>
      <c r="E83" s="3">
        <v>0.01</v>
      </c>
      <c r="F83" s="3">
        <v>1.5E-3</v>
      </c>
      <c r="G83" s="4">
        <v>52</v>
      </c>
      <c r="H83" s="4">
        <v>35</v>
      </c>
      <c r="I83" s="4">
        <v>97</v>
      </c>
      <c r="J83" t="s">
        <v>54</v>
      </c>
      <c r="K83" t="s">
        <v>43</v>
      </c>
      <c r="L83" t="s">
        <v>43</v>
      </c>
      <c r="M83" t="s">
        <v>63</v>
      </c>
      <c r="O83" s="4">
        <v>42</v>
      </c>
      <c r="P83" s="4">
        <v>82</v>
      </c>
      <c r="Q83" s="4">
        <v>2</v>
      </c>
      <c r="R83" s="3">
        <v>4.6149999999999997E-5</v>
      </c>
      <c r="S83" s="3">
        <v>1.6510299999999999E-3</v>
      </c>
      <c r="T83" s="3">
        <v>0.15219626</v>
      </c>
      <c r="U83" s="3">
        <v>0.19052934999999999</v>
      </c>
      <c r="V83" s="3">
        <v>0.65557721000000002</v>
      </c>
      <c r="W83" s="3">
        <v>0.65557721000000002</v>
      </c>
      <c r="X83" s="3">
        <f t="shared" si="12"/>
        <v>1000.3</v>
      </c>
      <c r="Y83" s="4">
        <v>33</v>
      </c>
      <c r="Z83" s="3">
        <v>0.49</v>
      </c>
      <c r="AA83" s="3">
        <f t="shared" si="13"/>
        <v>25921.870595831071</v>
      </c>
      <c r="AB83" s="3">
        <f t="shared" si="14"/>
        <v>1695.9257399999997</v>
      </c>
      <c r="AC83" s="3">
        <f t="shared" si="15"/>
        <v>1662.9257399999997</v>
      </c>
      <c r="AD83" s="12">
        <f t="shared" si="16"/>
        <v>2641.1057076166635</v>
      </c>
      <c r="AE83" s="12">
        <f t="shared" si="17"/>
        <v>2539.3223294348454</v>
      </c>
      <c r="AF83" s="12">
        <f t="shared" si="18"/>
        <v>785.51123017669909</v>
      </c>
      <c r="AG83" s="12">
        <f t="shared" si="19"/>
        <v>13.748396501457728</v>
      </c>
      <c r="AH83" s="12">
        <f t="shared" si="20"/>
        <v>0.30933892128279883</v>
      </c>
      <c r="AI83" s="12">
        <f t="shared" si="21"/>
        <v>9.5653948515459585E-9</v>
      </c>
      <c r="AJ83" s="12">
        <f t="shared" si="22"/>
        <v>57.798891169340365</v>
      </c>
      <c r="AK83" s="12">
        <f t="shared" si="23"/>
        <v>0.48490503354044284</v>
      </c>
      <c r="AL83" s="3"/>
      <c r="AM83" s="3"/>
      <c r="AN83" s="3"/>
      <c r="AO83" s="4">
        <v>5</v>
      </c>
      <c r="AP83" s="4">
        <v>1</v>
      </c>
      <c r="AQ83" s="3">
        <v>0.49055729999999997</v>
      </c>
      <c r="AR83" s="4">
        <v>0</v>
      </c>
      <c r="AS83" t="s">
        <v>41</v>
      </c>
      <c r="AT83" s="3">
        <v>7.2045100000000001E-2</v>
      </c>
      <c r="AU83" s="3">
        <v>0.13109899999999999</v>
      </c>
      <c r="AV83" s="3">
        <v>0.33994933999999999</v>
      </c>
      <c r="AW83" s="3">
        <v>8.7088410000000005E-2</v>
      </c>
      <c r="AX83" s="3">
        <v>0.36981815000000001</v>
      </c>
    </row>
    <row r="84" spans="1:50" ht="19.5" customHeight="1" x14ac:dyDescent="0.2">
      <c r="A84" t="s">
        <v>60</v>
      </c>
      <c r="B84" t="s">
        <v>60</v>
      </c>
      <c r="C84" s="3">
        <v>5.0905889999999996</v>
      </c>
      <c r="D84" s="3">
        <v>0.15</v>
      </c>
      <c r="E84" s="3">
        <v>0.01</v>
      </c>
      <c r="F84" s="3">
        <v>3.0000000000000001E-3</v>
      </c>
      <c r="G84" s="4">
        <v>52</v>
      </c>
      <c r="H84" s="3">
        <v>40.799999999999997</v>
      </c>
      <c r="I84" s="2" t="s">
        <v>43</v>
      </c>
      <c r="J84" t="s">
        <v>43</v>
      </c>
      <c r="K84" t="s">
        <v>43</v>
      </c>
      <c r="L84" t="s">
        <v>43</v>
      </c>
      <c r="M84" t="s">
        <v>49</v>
      </c>
      <c r="N84" t="s">
        <v>73</v>
      </c>
      <c r="O84" s="4">
        <v>49</v>
      </c>
      <c r="P84" s="4">
        <v>83</v>
      </c>
      <c r="Q84" s="4">
        <v>3</v>
      </c>
      <c r="R84" s="3">
        <v>2.6862000000000001E-4</v>
      </c>
      <c r="S84" s="3">
        <v>9.5316900000000006E-3</v>
      </c>
      <c r="T84" s="3">
        <v>0.50449778999999995</v>
      </c>
      <c r="U84" s="3">
        <v>0.23930956</v>
      </c>
      <c r="V84" s="3">
        <v>0.24639235000000001</v>
      </c>
      <c r="W84" s="3">
        <v>0.50449778999999995</v>
      </c>
      <c r="X84" s="3">
        <f t="shared" si="12"/>
        <v>1000.3</v>
      </c>
      <c r="Y84" s="4">
        <v>33</v>
      </c>
      <c r="Z84" s="3">
        <v>0.49</v>
      </c>
      <c r="AA84" s="3">
        <f t="shared" si="13"/>
        <v>25921.870595831071</v>
      </c>
      <c r="AB84" s="3">
        <f t="shared" si="14"/>
        <v>864.46286999999984</v>
      </c>
      <c r="AC84" s="3">
        <f t="shared" si="15"/>
        <v>831.46286999999984</v>
      </c>
      <c r="AD84" s="12">
        <f t="shared" si="16"/>
        <v>686.22227144962039</v>
      </c>
      <c r="AE84" s="12">
        <f t="shared" si="17"/>
        <v>634.83058235871135</v>
      </c>
      <c r="AF84" s="12">
        <f t="shared" si="18"/>
        <v>785.51123017669909</v>
      </c>
      <c r="AG84" s="12">
        <f t="shared" si="19"/>
        <v>13.748396501457728</v>
      </c>
      <c r="AH84" s="12">
        <f t="shared" si="20"/>
        <v>1.2373556851311953</v>
      </c>
      <c r="AI84" s="12">
        <f t="shared" si="21"/>
        <v>7.3629842659164693E-8</v>
      </c>
      <c r="AJ84" s="12">
        <f t="shared" si="22"/>
        <v>115.59778233868073</v>
      </c>
      <c r="AK84" s="12">
        <f t="shared" si="23"/>
        <v>0.24245251677022142</v>
      </c>
      <c r="AL84" s="3"/>
      <c r="AM84" s="3"/>
      <c r="AN84" s="3"/>
      <c r="AO84" s="4">
        <v>5</v>
      </c>
      <c r="AP84" s="4">
        <v>0</v>
      </c>
      <c r="AQ84" s="3">
        <v>3.7187000000000001E-3</v>
      </c>
      <c r="AR84" s="4">
        <v>0</v>
      </c>
      <c r="AS84" t="s">
        <v>51</v>
      </c>
      <c r="AT84" s="3">
        <v>4.487741E-2</v>
      </c>
      <c r="AU84" s="3">
        <v>8.8783230000000005E-2</v>
      </c>
      <c r="AV84" s="3">
        <v>0.28472309000000001</v>
      </c>
      <c r="AW84" s="3">
        <v>8.9311329999999994E-2</v>
      </c>
      <c r="AX84" s="3">
        <v>0.49230494000000002</v>
      </c>
    </row>
    <row r="85" spans="1:50" ht="19.5" customHeight="1" x14ac:dyDescent="0.2">
      <c r="A85" t="s">
        <v>60</v>
      </c>
      <c r="B85" t="s">
        <v>60</v>
      </c>
      <c r="C85" s="3">
        <v>5.0905889999999996</v>
      </c>
      <c r="D85" s="3">
        <v>0.15</v>
      </c>
      <c r="E85" s="3">
        <v>0.01</v>
      </c>
      <c r="F85" s="3">
        <v>4.0000000000000001E-3</v>
      </c>
      <c r="G85" s="4">
        <v>52</v>
      </c>
      <c r="H85" s="3">
        <v>41.3</v>
      </c>
      <c r="I85" s="2" t="s">
        <v>43</v>
      </c>
      <c r="J85" t="s">
        <v>43</v>
      </c>
      <c r="K85" t="s">
        <v>43</v>
      </c>
      <c r="L85" t="s">
        <v>43</v>
      </c>
      <c r="M85" t="s">
        <v>49</v>
      </c>
      <c r="O85" s="3">
        <v>49.6</v>
      </c>
      <c r="P85" s="4">
        <v>84</v>
      </c>
      <c r="Q85" s="4">
        <v>4</v>
      </c>
      <c r="R85" s="3">
        <v>8.6877000000000005E-4</v>
      </c>
      <c r="S85" s="3">
        <v>3.0166680000000001E-2</v>
      </c>
      <c r="T85" s="3">
        <v>0.74306360000000005</v>
      </c>
      <c r="U85" s="3">
        <v>0.13414176</v>
      </c>
      <c r="V85" s="3">
        <v>9.1759190000000004E-2</v>
      </c>
      <c r="W85" s="3">
        <v>0.74306360000000005</v>
      </c>
      <c r="X85" s="3">
        <f t="shared" si="12"/>
        <v>1000.3</v>
      </c>
      <c r="Y85" s="4">
        <v>33</v>
      </c>
      <c r="Z85" s="3">
        <v>0.49</v>
      </c>
      <c r="AA85" s="3">
        <f t="shared" si="13"/>
        <v>25921.870595831071</v>
      </c>
      <c r="AB85" s="3">
        <f t="shared" si="14"/>
        <v>656.59715249999988</v>
      </c>
      <c r="AC85" s="3">
        <f t="shared" si="15"/>
        <v>623.59715249999988</v>
      </c>
      <c r="AD85" s="12">
        <f t="shared" si="16"/>
        <v>395.88596939495693</v>
      </c>
      <c r="AE85" s="12">
        <f t="shared" si="17"/>
        <v>357.09220257677509</v>
      </c>
      <c r="AF85" s="12">
        <f t="shared" si="18"/>
        <v>785.51123017669909</v>
      </c>
      <c r="AG85" s="12">
        <f t="shared" si="19"/>
        <v>13.748396501457728</v>
      </c>
      <c r="AH85" s="12">
        <f t="shared" si="20"/>
        <v>2.1997434402332363</v>
      </c>
      <c r="AI85" s="12">
        <f t="shared" si="21"/>
        <v>1.7017168842253932E-7</v>
      </c>
      <c r="AJ85" s="12">
        <f t="shared" si="22"/>
        <v>154.13037645157431</v>
      </c>
      <c r="AK85" s="12">
        <f t="shared" si="23"/>
        <v>0.18183938757766607</v>
      </c>
      <c r="AL85" s="3"/>
      <c r="AM85" s="3"/>
      <c r="AN85" s="3"/>
      <c r="AO85" s="4">
        <v>5</v>
      </c>
      <c r="AP85" s="4">
        <v>0</v>
      </c>
      <c r="AQ85" s="3">
        <v>6.7999999999999999E-5</v>
      </c>
      <c r="AR85" s="4">
        <v>0</v>
      </c>
      <c r="AS85" t="s">
        <v>51</v>
      </c>
      <c r="AT85" s="3">
        <v>3.2856490000000002E-2</v>
      </c>
      <c r="AU85" s="3">
        <v>6.7500420000000005E-2</v>
      </c>
      <c r="AV85" s="3">
        <v>0.24179833000000001</v>
      </c>
      <c r="AW85" s="3">
        <v>8.498957E-2</v>
      </c>
      <c r="AX85" s="3">
        <v>0.57285520000000001</v>
      </c>
    </row>
    <row r="86" spans="1:50" ht="19.5" customHeight="1" x14ac:dyDescent="0.2">
      <c r="A86" t="s">
        <v>41</v>
      </c>
      <c r="B86" t="s">
        <v>41</v>
      </c>
      <c r="C86" s="3">
        <v>5.0905889999999996</v>
      </c>
      <c r="D86" s="3">
        <v>0.15</v>
      </c>
      <c r="E86" s="3">
        <v>1.4999999999999999E-2</v>
      </c>
      <c r="F86" s="3">
        <v>5.0000000000000001E-4</v>
      </c>
      <c r="G86" s="4">
        <v>52</v>
      </c>
      <c r="H86" s="3">
        <v>42.5</v>
      </c>
      <c r="I86" s="4">
        <v>73</v>
      </c>
      <c r="J86" t="s">
        <v>54</v>
      </c>
      <c r="K86" t="s">
        <v>43</v>
      </c>
      <c r="L86" t="s">
        <v>43</v>
      </c>
      <c r="M86" t="s">
        <v>59</v>
      </c>
      <c r="O86" s="4">
        <v>51</v>
      </c>
      <c r="P86" s="4">
        <v>85</v>
      </c>
      <c r="Q86" s="4">
        <v>5</v>
      </c>
      <c r="R86" s="5">
        <v>4.0430000000000001E-6</v>
      </c>
      <c r="S86" s="3">
        <v>1.4485E-4</v>
      </c>
      <c r="T86" s="3">
        <v>1.553267E-2</v>
      </c>
      <c r="U86" s="3">
        <v>2.8311840000000001E-2</v>
      </c>
      <c r="V86" s="3">
        <v>0.95600660000000004</v>
      </c>
      <c r="W86" s="3">
        <v>0.95600660000000004</v>
      </c>
      <c r="X86" s="3">
        <f t="shared" si="12"/>
        <v>1000.3</v>
      </c>
      <c r="Y86" s="4">
        <v>33</v>
      </c>
      <c r="Z86" s="3">
        <v>0.49</v>
      </c>
      <c r="AA86" s="3">
        <f t="shared" si="13"/>
        <v>25921.870595831071</v>
      </c>
      <c r="AB86" s="3">
        <f t="shared" si="14"/>
        <v>5021.777219999999</v>
      </c>
      <c r="AC86" s="3">
        <f t="shared" si="15"/>
        <v>4988.777219999999</v>
      </c>
      <c r="AD86" s="12">
        <f t="shared" si="16"/>
        <v>23157.251099459059</v>
      </c>
      <c r="AE86" s="12">
        <f t="shared" si="17"/>
        <v>22853.900964913606</v>
      </c>
      <c r="AF86" s="12">
        <f t="shared" si="18"/>
        <v>785.51123017669909</v>
      </c>
      <c r="AG86" s="12">
        <f t="shared" si="19"/>
        <v>30.933892128279886</v>
      </c>
      <c r="AH86" s="12">
        <f t="shared" si="20"/>
        <v>3.4370991253644317E-2</v>
      </c>
      <c r="AI86" s="12">
        <f t="shared" si="21"/>
        <v>3.6364734929779321E-10</v>
      </c>
      <c r="AJ86" s="12">
        <f t="shared" si="22"/>
        <v>28.899445584670183</v>
      </c>
      <c r="AK86" s="12">
        <f t="shared" si="23"/>
        <v>0.9698100670808858</v>
      </c>
      <c r="AL86" s="3"/>
      <c r="AM86" s="3"/>
      <c r="AN86" s="3"/>
      <c r="AO86" s="4">
        <v>1</v>
      </c>
      <c r="AP86" s="4">
        <v>1</v>
      </c>
      <c r="AQ86" s="3">
        <v>0.99973080000000003</v>
      </c>
      <c r="AR86" s="4">
        <v>1</v>
      </c>
      <c r="AS86" t="s">
        <v>41</v>
      </c>
      <c r="AT86" s="3">
        <v>9.8866720000000005E-2</v>
      </c>
      <c r="AU86" s="3">
        <v>0.16597607</v>
      </c>
      <c r="AV86" s="3">
        <v>0.36198055000000001</v>
      </c>
      <c r="AW86" s="3">
        <v>7.9751669999999997E-2</v>
      </c>
      <c r="AX86" s="3">
        <v>0.29342498</v>
      </c>
    </row>
    <row r="87" spans="1:50" ht="19.5" customHeight="1" x14ac:dyDescent="0.2">
      <c r="A87" t="s">
        <v>41</v>
      </c>
      <c r="B87" t="s">
        <v>41</v>
      </c>
      <c r="C87" s="3">
        <v>5.0905889999999996</v>
      </c>
      <c r="D87" s="3">
        <v>0.15</v>
      </c>
      <c r="E87" s="3">
        <v>1.4999999999999999E-2</v>
      </c>
      <c r="F87" s="3">
        <v>1.5E-3</v>
      </c>
      <c r="G87" s="4">
        <v>52</v>
      </c>
      <c r="H87" s="3">
        <v>48.9</v>
      </c>
      <c r="I87" s="4">
        <v>97</v>
      </c>
      <c r="J87" t="s">
        <v>54</v>
      </c>
      <c r="K87" t="s">
        <v>43</v>
      </c>
      <c r="L87" t="s">
        <v>43</v>
      </c>
      <c r="M87" t="s">
        <v>59</v>
      </c>
      <c r="O87" s="3">
        <v>58.7</v>
      </c>
      <c r="P87" s="4">
        <v>86</v>
      </c>
      <c r="Q87" s="4">
        <v>6</v>
      </c>
      <c r="R87" s="3">
        <v>1.308E-5</v>
      </c>
      <c r="S87" s="3">
        <v>4.6859000000000001E-4</v>
      </c>
      <c r="T87" s="3">
        <v>4.8547460000000001E-2</v>
      </c>
      <c r="U87" s="3">
        <v>8.0590049999999996E-2</v>
      </c>
      <c r="V87" s="3">
        <v>0.87038082000000006</v>
      </c>
      <c r="W87" s="3">
        <v>0.87038082000000006</v>
      </c>
      <c r="X87" s="3">
        <f t="shared" si="12"/>
        <v>1000.3</v>
      </c>
      <c r="Y87" s="4">
        <v>33</v>
      </c>
      <c r="Z87" s="3">
        <v>0.49</v>
      </c>
      <c r="AA87" s="3">
        <f t="shared" si="13"/>
        <v>25921.870595831071</v>
      </c>
      <c r="AB87" s="3">
        <f t="shared" si="14"/>
        <v>1695.9257399999997</v>
      </c>
      <c r="AC87" s="3">
        <f t="shared" si="15"/>
        <v>1662.9257399999997</v>
      </c>
      <c r="AD87" s="12">
        <f t="shared" si="16"/>
        <v>2641.1057076166635</v>
      </c>
      <c r="AE87" s="12">
        <f t="shared" si="17"/>
        <v>2539.3223294348454</v>
      </c>
      <c r="AF87" s="12">
        <f t="shared" si="18"/>
        <v>785.51123017669909</v>
      </c>
      <c r="AG87" s="12">
        <f t="shared" si="19"/>
        <v>30.933892128279886</v>
      </c>
      <c r="AH87" s="12">
        <f t="shared" si="20"/>
        <v>0.30933892128279883</v>
      </c>
      <c r="AI87" s="12">
        <f t="shared" si="21"/>
        <v>9.5653948515459585E-9</v>
      </c>
      <c r="AJ87" s="12">
        <f t="shared" si="22"/>
        <v>86.698336754010555</v>
      </c>
      <c r="AK87" s="12">
        <f t="shared" si="23"/>
        <v>0.32327002236029523</v>
      </c>
      <c r="AL87" s="3"/>
      <c r="AM87" s="3"/>
      <c r="AN87" s="3"/>
      <c r="AO87" s="4">
        <v>1</v>
      </c>
      <c r="AP87" s="4">
        <v>1</v>
      </c>
      <c r="AQ87" s="3">
        <v>0.9913843</v>
      </c>
      <c r="AR87" s="4">
        <v>1</v>
      </c>
      <c r="AS87" t="s">
        <v>41</v>
      </c>
      <c r="AT87" s="3">
        <v>7.2045100000000001E-2</v>
      </c>
      <c r="AU87" s="3">
        <v>0.13109899999999999</v>
      </c>
      <c r="AV87" s="3">
        <v>0.33994933999999999</v>
      </c>
      <c r="AW87" s="3">
        <v>8.7088410000000005E-2</v>
      </c>
      <c r="AX87" s="3">
        <v>0.36981815000000001</v>
      </c>
    </row>
    <row r="88" spans="1:50" ht="19.5" customHeight="1" x14ac:dyDescent="0.2">
      <c r="A88" t="s">
        <v>41</v>
      </c>
      <c r="B88" t="s">
        <v>41</v>
      </c>
      <c r="C88" s="3">
        <v>5.0905889999999996</v>
      </c>
      <c r="D88" s="3">
        <v>0.15</v>
      </c>
      <c r="E88" s="3">
        <v>1.4999999999999999E-2</v>
      </c>
      <c r="F88" s="3">
        <v>3.0000000000000001E-3</v>
      </c>
      <c r="G88" s="4">
        <v>52</v>
      </c>
      <c r="H88" s="3">
        <v>53.6</v>
      </c>
      <c r="I88" s="4">
        <v>121</v>
      </c>
      <c r="J88" t="s">
        <v>54</v>
      </c>
      <c r="K88" t="s">
        <v>43</v>
      </c>
      <c r="L88" t="s">
        <v>43</v>
      </c>
      <c r="M88" t="s">
        <v>63</v>
      </c>
      <c r="O88" s="3">
        <v>64.3</v>
      </c>
      <c r="P88" s="4">
        <v>87</v>
      </c>
      <c r="Q88" s="4">
        <v>7</v>
      </c>
      <c r="R88" s="3">
        <v>7.6160000000000003E-5</v>
      </c>
      <c r="S88" s="3">
        <v>2.7214800000000001E-3</v>
      </c>
      <c r="T88" s="3">
        <v>0.22805981</v>
      </c>
      <c r="U88" s="3">
        <v>0.23351872000000001</v>
      </c>
      <c r="V88" s="3">
        <v>0.53562383000000002</v>
      </c>
      <c r="W88" s="3">
        <v>0.53562383000000002</v>
      </c>
      <c r="X88" s="3">
        <f t="shared" si="12"/>
        <v>1000.3</v>
      </c>
      <c r="Y88" s="4">
        <v>33</v>
      </c>
      <c r="Z88" s="3">
        <v>0.49</v>
      </c>
      <c r="AA88" s="3">
        <f t="shared" si="13"/>
        <v>25921.870595831071</v>
      </c>
      <c r="AB88" s="3">
        <f t="shared" si="14"/>
        <v>864.46286999999984</v>
      </c>
      <c r="AC88" s="3">
        <f t="shared" si="15"/>
        <v>831.46286999999984</v>
      </c>
      <c r="AD88" s="12">
        <f t="shared" si="16"/>
        <v>686.22227144962039</v>
      </c>
      <c r="AE88" s="12">
        <f t="shared" si="17"/>
        <v>634.83058235871135</v>
      </c>
      <c r="AF88" s="12">
        <f t="shared" si="18"/>
        <v>785.51123017669909</v>
      </c>
      <c r="AG88" s="12">
        <f t="shared" si="19"/>
        <v>30.933892128279886</v>
      </c>
      <c r="AH88" s="12">
        <f t="shared" si="20"/>
        <v>1.2373556851311953</v>
      </c>
      <c r="AI88" s="12">
        <f t="shared" si="21"/>
        <v>7.3629842659164693E-8</v>
      </c>
      <c r="AJ88" s="12">
        <f t="shared" si="22"/>
        <v>173.39667350802111</v>
      </c>
      <c r="AK88" s="12">
        <f t="shared" si="23"/>
        <v>0.16163501118014761</v>
      </c>
      <c r="AL88" s="3"/>
      <c r="AM88" s="3"/>
      <c r="AN88" s="3"/>
      <c r="AO88" s="4">
        <v>1</v>
      </c>
      <c r="AP88" s="4">
        <v>1</v>
      </c>
      <c r="AQ88" s="3">
        <v>0.28673290000000001</v>
      </c>
      <c r="AR88" s="4">
        <v>0</v>
      </c>
      <c r="AS88" t="s">
        <v>41</v>
      </c>
      <c r="AT88" s="3">
        <v>4.487741E-2</v>
      </c>
      <c r="AU88" s="3">
        <v>8.8783230000000005E-2</v>
      </c>
      <c r="AV88" s="3">
        <v>0.28472309000000001</v>
      </c>
      <c r="AW88" s="3">
        <v>8.9311329999999994E-2</v>
      </c>
      <c r="AX88" s="3">
        <v>0.49230494000000002</v>
      </c>
    </row>
    <row r="89" spans="1:50" ht="19.5" customHeight="1" x14ac:dyDescent="0.2">
      <c r="A89" t="s">
        <v>60</v>
      </c>
      <c r="B89" t="s">
        <v>60</v>
      </c>
      <c r="C89" s="3">
        <v>5.0905889999999996</v>
      </c>
      <c r="D89" s="3">
        <v>0.15</v>
      </c>
      <c r="E89" s="3">
        <v>1.4999999999999999E-2</v>
      </c>
      <c r="F89" s="3">
        <v>4.0000000000000001E-3</v>
      </c>
      <c r="G89" s="4">
        <v>52</v>
      </c>
      <c r="H89" s="3">
        <v>56.5</v>
      </c>
      <c r="I89" s="2" t="s">
        <v>43</v>
      </c>
      <c r="J89" t="s">
        <v>43</v>
      </c>
      <c r="K89" t="s">
        <v>43</v>
      </c>
      <c r="L89" t="s">
        <v>43</v>
      </c>
      <c r="M89" t="s">
        <v>49</v>
      </c>
      <c r="N89" t="s">
        <v>61</v>
      </c>
      <c r="O89" s="3">
        <v>67.8</v>
      </c>
      <c r="P89" s="4">
        <v>88</v>
      </c>
      <c r="Q89" s="4">
        <v>8</v>
      </c>
      <c r="R89" s="3">
        <v>2.4641000000000002E-4</v>
      </c>
      <c r="S89" s="3">
        <v>8.7509800000000002E-3</v>
      </c>
      <c r="T89" s="3">
        <v>0.48373294</v>
      </c>
      <c r="U89" s="3">
        <v>0.24450688000000001</v>
      </c>
      <c r="V89" s="3">
        <v>0.26276277999999997</v>
      </c>
      <c r="W89" s="3">
        <v>0.48373294</v>
      </c>
      <c r="X89" s="3">
        <f t="shared" si="12"/>
        <v>1000.3</v>
      </c>
      <c r="Y89" s="4">
        <v>33</v>
      </c>
      <c r="Z89" s="3">
        <v>0.49</v>
      </c>
      <c r="AA89" s="3">
        <f t="shared" si="13"/>
        <v>25921.870595831071</v>
      </c>
      <c r="AB89" s="3">
        <f t="shared" si="14"/>
        <v>656.59715249999988</v>
      </c>
      <c r="AC89" s="3">
        <f t="shared" si="15"/>
        <v>623.59715249999988</v>
      </c>
      <c r="AD89" s="12">
        <f t="shared" si="16"/>
        <v>395.88596939495693</v>
      </c>
      <c r="AE89" s="12">
        <f t="shared" si="17"/>
        <v>357.09220257677509</v>
      </c>
      <c r="AF89" s="12">
        <f t="shared" si="18"/>
        <v>785.51123017669909</v>
      </c>
      <c r="AG89" s="12">
        <f t="shared" si="19"/>
        <v>30.933892128279886</v>
      </c>
      <c r="AH89" s="12">
        <f t="shared" si="20"/>
        <v>2.1997434402332363</v>
      </c>
      <c r="AI89" s="12">
        <f t="shared" si="21"/>
        <v>1.7017168842253932E-7</v>
      </c>
      <c r="AJ89" s="12">
        <f t="shared" si="22"/>
        <v>231.19556467736146</v>
      </c>
      <c r="AK89" s="12">
        <f t="shared" si="23"/>
        <v>0.12122625838511072</v>
      </c>
      <c r="AL89" s="3"/>
      <c r="AM89" s="3"/>
      <c r="AN89" s="3"/>
      <c r="AO89" s="4">
        <v>1</v>
      </c>
      <c r="AP89" s="4">
        <v>0</v>
      </c>
      <c r="AQ89" s="3">
        <v>6.8000999999999999E-3</v>
      </c>
      <c r="AR89" s="4">
        <v>0</v>
      </c>
      <c r="AS89" t="s">
        <v>51</v>
      </c>
      <c r="AT89" s="3">
        <v>3.2856490000000002E-2</v>
      </c>
      <c r="AU89" s="3">
        <v>6.7500420000000005E-2</v>
      </c>
      <c r="AV89" s="3">
        <v>0.24179833000000001</v>
      </c>
      <c r="AW89" s="3">
        <v>8.498957E-2</v>
      </c>
      <c r="AX89" s="3">
        <v>0.57285520000000001</v>
      </c>
    </row>
    <row r="90" spans="1:50" ht="19.5" customHeight="1" x14ac:dyDescent="0.2">
      <c r="A90" t="s">
        <v>41</v>
      </c>
      <c r="B90" t="s">
        <v>41</v>
      </c>
      <c r="C90" s="3">
        <v>5.0905889999999996</v>
      </c>
      <c r="D90" s="3">
        <v>0.15</v>
      </c>
      <c r="E90" s="3">
        <v>0.02</v>
      </c>
      <c r="F90" s="3">
        <v>5.0000000000000001E-4</v>
      </c>
      <c r="G90" s="4">
        <v>52</v>
      </c>
      <c r="H90" s="4">
        <v>56</v>
      </c>
      <c r="I90" s="4">
        <v>76</v>
      </c>
      <c r="J90" t="s">
        <v>54</v>
      </c>
      <c r="K90" t="s">
        <v>43</v>
      </c>
      <c r="L90" t="s">
        <v>43</v>
      </c>
      <c r="M90" t="s">
        <v>59</v>
      </c>
      <c r="O90" s="3">
        <v>67.2</v>
      </c>
      <c r="P90" s="4">
        <v>89</v>
      </c>
      <c r="Q90" s="4">
        <v>9</v>
      </c>
      <c r="R90" s="5">
        <v>1.1459999999999999E-6</v>
      </c>
      <c r="S90" s="3">
        <v>4.1060000000000003E-5</v>
      </c>
      <c r="T90" s="3">
        <v>4.4533999999999997E-3</v>
      </c>
      <c r="U90" s="3">
        <v>8.3806599999999998E-3</v>
      </c>
      <c r="V90" s="3">
        <v>0.98712372999999998</v>
      </c>
      <c r="W90" s="3">
        <v>0.98712372999999998</v>
      </c>
      <c r="X90" s="3">
        <f t="shared" si="12"/>
        <v>1000.3</v>
      </c>
      <c r="Y90" s="4">
        <v>33</v>
      </c>
      <c r="Z90" s="3">
        <v>0.49</v>
      </c>
      <c r="AA90" s="3">
        <f t="shared" si="13"/>
        <v>25921.870595831071</v>
      </c>
      <c r="AB90" s="3">
        <f t="shared" si="14"/>
        <v>5021.777219999999</v>
      </c>
      <c r="AC90" s="3">
        <f t="shared" si="15"/>
        <v>4988.777219999999</v>
      </c>
      <c r="AD90" s="12">
        <f t="shared" si="16"/>
        <v>23157.251099459059</v>
      </c>
      <c r="AE90" s="12">
        <f t="shared" si="17"/>
        <v>22853.900964913606</v>
      </c>
      <c r="AF90" s="12">
        <f t="shared" si="18"/>
        <v>785.51123017669909</v>
      </c>
      <c r="AG90" s="12">
        <f t="shared" si="19"/>
        <v>54.993586005830913</v>
      </c>
      <c r="AH90" s="12">
        <f t="shared" si="20"/>
        <v>3.4370991253644317E-2</v>
      </c>
      <c r="AI90" s="12">
        <f t="shared" si="21"/>
        <v>3.6364734929779321E-10</v>
      </c>
      <c r="AJ90" s="12">
        <f t="shared" si="22"/>
        <v>38.532594112893577</v>
      </c>
      <c r="AK90" s="12">
        <f t="shared" si="23"/>
        <v>0.72735755031066429</v>
      </c>
      <c r="AL90" s="3"/>
      <c r="AM90" s="3"/>
      <c r="AN90" s="3"/>
      <c r="AO90" s="4">
        <v>2</v>
      </c>
      <c r="AP90" s="4">
        <v>1</v>
      </c>
      <c r="AQ90" s="3">
        <v>0.999996</v>
      </c>
      <c r="AR90" s="4">
        <v>1</v>
      </c>
      <c r="AS90" t="s">
        <v>41</v>
      </c>
      <c r="AT90" s="3">
        <v>9.8866720000000005E-2</v>
      </c>
      <c r="AU90" s="3">
        <v>0.16597607</v>
      </c>
      <c r="AV90" s="3">
        <v>0.36198055000000001</v>
      </c>
      <c r="AW90" s="3">
        <v>7.9751669999999997E-2</v>
      </c>
      <c r="AX90" s="3">
        <v>0.29342498</v>
      </c>
    </row>
    <row r="91" spans="1:50" ht="19.5" customHeight="1" x14ac:dyDescent="0.2">
      <c r="A91" t="s">
        <v>41</v>
      </c>
      <c r="B91" t="s">
        <v>41</v>
      </c>
      <c r="C91" s="3">
        <v>5.0905889999999996</v>
      </c>
      <c r="D91" s="3">
        <v>0.15</v>
      </c>
      <c r="E91" s="3">
        <v>0.02</v>
      </c>
      <c r="F91" s="3">
        <v>1.5E-3</v>
      </c>
      <c r="G91" s="4">
        <v>52</v>
      </c>
      <c r="H91" s="4">
        <v>63</v>
      </c>
      <c r="I91" s="4">
        <v>90</v>
      </c>
      <c r="J91" t="s">
        <v>54</v>
      </c>
      <c r="K91" t="s">
        <v>43</v>
      </c>
      <c r="L91" t="s">
        <v>43</v>
      </c>
      <c r="M91" t="s">
        <v>59</v>
      </c>
      <c r="O91" s="3">
        <v>75.599999999999994</v>
      </c>
      <c r="P91" s="4">
        <v>90</v>
      </c>
      <c r="Q91" s="4">
        <v>10</v>
      </c>
      <c r="R91" s="5">
        <v>3.7079999999999999E-6</v>
      </c>
      <c r="S91" s="3">
        <v>1.3286999999999999E-4</v>
      </c>
      <c r="T91" s="3">
        <v>1.426725E-2</v>
      </c>
      <c r="U91" s="3">
        <v>2.6099919999999999E-2</v>
      </c>
      <c r="V91" s="3">
        <v>0.95949625000000005</v>
      </c>
      <c r="W91" s="3">
        <v>0.95949625000000005</v>
      </c>
      <c r="X91" s="3">
        <f t="shared" si="12"/>
        <v>1000.3</v>
      </c>
      <c r="Y91" s="4">
        <v>33</v>
      </c>
      <c r="Z91" s="3">
        <v>0.49</v>
      </c>
      <c r="AA91" s="3">
        <f t="shared" si="13"/>
        <v>25921.870595831071</v>
      </c>
      <c r="AB91" s="3">
        <f t="shared" si="14"/>
        <v>1695.9257399999997</v>
      </c>
      <c r="AC91" s="3">
        <f t="shared" si="15"/>
        <v>1662.9257399999997</v>
      </c>
      <c r="AD91" s="12">
        <f t="shared" si="16"/>
        <v>2641.1057076166635</v>
      </c>
      <c r="AE91" s="12">
        <f t="shared" si="17"/>
        <v>2539.3223294348454</v>
      </c>
      <c r="AF91" s="12">
        <f t="shared" si="18"/>
        <v>785.51123017669909</v>
      </c>
      <c r="AG91" s="12">
        <f t="shared" si="19"/>
        <v>54.993586005830913</v>
      </c>
      <c r="AH91" s="12">
        <f t="shared" si="20"/>
        <v>0.30933892128279883</v>
      </c>
      <c r="AI91" s="12">
        <f t="shared" si="21"/>
        <v>9.5653948515459585E-9</v>
      </c>
      <c r="AJ91" s="12">
        <f t="shared" si="22"/>
        <v>115.59778233868073</v>
      </c>
      <c r="AK91" s="12">
        <f t="shared" si="23"/>
        <v>0.24245251677022142</v>
      </c>
      <c r="AL91" s="3"/>
      <c r="AM91" s="3"/>
      <c r="AN91" s="3"/>
      <c r="AO91" s="4">
        <v>2</v>
      </c>
      <c r="AP91" s="4">
        <v>1</v>
      </c>
      <c r="AQ91" s="3">
        <v>0.99986240000000004</v>
      </c>
      <c r="AR91" s="4">
        <v>1</v>
      </c>
      <c r="AS91" t="s">
        <v>41</v>
      </c>
      <c r="AT91" s="3">
        <v>7.2045100000000001E-2</v>
      </c>
      <c r="AU91" s="3">
        <v>0.13109899999999999</v>
      </c>
      <c r="AV91" s="3">
        <v>0.33994933999999999</v>
      </c>
      <c r="AW91" s="3">
        <v>8.7088410000000005E-2</v>
      </c>
      <c r="AX91" s="3">
        <v>0.36981815000000001</v>
      </c>
    </row>
    <row r="92" spans="1:50" ht="19.5" customHeight="1" x14ac:dyDescent="0.2">
      <c r="A92" t="s">
        <v>41</v>
      </c>
      <c r="B92" t="s">
        <v>41</v>
      </c>
      <c r="C92" s="3">
        <v>5.0905889999999996</v>
      </c>
      <c r="D92" s="3">
        <v>0.15</v>
      </c>
      <c r="E92" s="3">
        <v>0.02</v>
      </c>
      <c r="F92" s="3">
        <v>3.0000000000000001E-3</v>
      </c>
      <c r="G92" s="4">
        <v>52</v>
      </c>
      <c r="H92" s="3">
        <v>68.099999999999994</v>
      </c>
      <c r="I92" s="4">
        <v>135</v>
      </c>
      <c r="J92" t="s">
        <v>54</v>
      </c>
      <c r="K92" t="s">
        <v>43</v>
      </c>
      <c r="L92" t="s">
        <v>43</v>
      </c>
      <c r="M92" t="s">
        <v>63</v>
      </c>
      <c r="O92" s="3">
        <v>81.7</v>
      </c>
      <c r="P92" s="4">
        <v>91</v>
      </c>
      <c r="Q92" s="4">
        <v>11</v>
      </c>
      <c r="R92" s="3">
        <v>2.1590000000000002E-5</v>
      </c>
      <c r="S92" s="3">
        <v>7.7302000000000002E-4</v>
      </c>
      <c r="T92" s="3">
        <v>7.7614600000000006E-2</v>
      </c>
      <c r="U92" s="3">
        <v>0.11886458</v>
      </c>
      <c r="V92" s="3">
        <v>0.80272619999999995</v>
      </c>
      <c r="W92" s="3">
        <v>0.80272619999999995</v>
      </c>
      <c r="X92" s="3">
        <f t="shared" si="12"/>
        <v>1000.3</v>
      </c>
      <c r="Y92" s="4">
        <v>33</v>
      </c>
      <c r="Z92" s="3">
        <v>0.49</v>
      </c>
      <c r="AA92" s="3">
        <f t="shared" si="13"/>
        <v>25921.870595831071</v>
      </c>
      <c r="AB92" s="3">
        <f t="shared" si="14"/>
        <v>864.46286999999984</v>
      </c>
      <c r="AC92" s="3">
        <f t="shared" si="15"/>
        <v>831.46286999999984</v>
      </c>
      <c r="AD92" s="12">
        <f t="shared" si="16"/>
        <v>686.22227144962039</v>
      </c>
      <c r="AE92" s="12">
        <f t="shared" si="17"/>
        <v>634.83058235871135</v>
      </c>
      <c r="AF92" s="12">
        <f t="shared" si="18"/>
        <v>785.51123017669909</v>
      </c>
      <c r="AG92" s="12">
        <f t="shared" si="19"/>
        <v>54.993586005830913</v>
      </c>
      <c r="AH92" s="12">
        <f t="shared" si="20"/>
        <v>1.2373556851311953</v>
      </c>
      <c r="AI92" s="12">
        <f t="shared" si="21"/>
        <v>7.3629842659164693E-8</v>
      </c>
      <c r="AJ92" s="12">
        <f t="shared" si="22"/>
        <v>231.19556467736146</v>
      </c>
      <c r="AK92" s="12">
        <f t="shared" si="23"/>
        <v>0.12122625838511071</v>
      </c>
      <c r="AL92" s="3"/>
      <c r="AM92" s="3"/>
      <c r="AN92" s="3"/>
      <c r="AO92" s="4">
        <v>2</v>
      </c>
      <c r="AP92" s="4">
        <v>1</v>
      </c>
      <c r="AQ92" s="3">
        <v>0.9587445</v>
      </c>
      <c r="AR92" s="4">
        <v>1</v>
      </c>
      <c r="AS92" t="s">
        <v>41</v>
      </c>
      <c r="AT92" s="3">
        <v>4.487741E-2</v>
      </c>
      <c r="AU92" s="3">
        <v>8.8783230000000005E-2</v>
      </c>
      <c r="AV92" s="3">
        <v>0.28472309000000001</v>
      </c>
      <c r="AW92" s="3">
        <v>8.9311329999999994E-2</v>
      </c>
      <c r="AX92" s="3">
        <v>0.49230494000000002</v>
      </c>
    </row>
    <row r="93" spans="1:50" ht="19.5" customHeight="1" x14ac:dyDescent="0.2">
      <c r="A93" t="s">
        <v>41</v>
      </c>
      <c r="B93" t="s">
        <v>41</v>
      </c>
      <c r="C93" s="3">
        <v>5.0905889999999996</v>
      </c>
      <c r="D93" s="3">
        <v>0.15</v>
      </c>
      <c r="E93" s="3">
        <v>0.02</v>
      </c>
      <c r="F93" s="3">
        <v>4.0000000000000001E-3</v>
      </c>
      <c r="G93" s="4">
        <v>52</v>
      </c>
      <c r="H93" s="3">
        <v>74.5</v>
      </c>
      <c r="I93" s="4">
        <v>129</v>
      </c>
      <c r="J93" t="s">
        <v>54</v>
      </c>
      <c r="K93" t="s">
        <v>43</v>
      </c>
      <c r="L93" t="s">
        <v>43</v>
      </c>
      <c r="M93" t="s">
        <v>71</v>
      </c>
      <c r="N93" t="s">
        <v>74</v>
      </c>
      <c r="O93" s="3">
        <v>89.4</v>
      </c>
      <c r="P93" s="4">
        <v>92</v>
      </c>
      <c r="Q93" s="4">
        <v>12</v>
      </c>
      <c r="R93" s="3">
        <v>6.9859999999999999E-5</v>
      </c>
      <c r="S93" s="3">
        <v>2.49709E-3</v>
      </c>
      <c r="T93" s="3">
        <v>0.21332571</v>
      </c>
      <c r="U93" s="3">
        <v>0.22709984999999999</v>
      </c>
      <c r="V93" s="3">
        <v>0.55700749000000005</v>
      </c>
      <c r="W93" s="3">
        <v>0.55700749000000005</v>
      </c>
      <c r="X93" s="3">
        <f t="shared" si="12"/>
        <v>1000.3</v>
      </c>
      <c r="Y93" s="4">
        <v>33</v>
      </c>
      <c r="Z93" s="3">
        <v>0.49</v>
      </c>
      <c r="AA93" s="3">
        <f t="shared" si="13"/>
        <v>25921.870595831071</v>
      </c>
      <c r="AB93" s="3">
        <f t="shared" si="14"/>
        <v>656.59715249999988</v>
      </c>
      <c r="AC93" s="3">
        <f t="shared" si="15"/>
        <v>623.59715249999988</v>
      </c>
      <c r="AD93" s="12">
        <f t="shared" si="16"/>
        <v>395.88596939495693</v>
      </c>
      <c r="AE93" s="12">
        <f t="shared" si="17"/>
        <v>357.09220257677509</v>
      </c>
      <c r="AF93" s="12">
        <f t="shared" si="18"/>
        <v>785.51123017669909</v>
      </c>
      <c r="AG93" s="12">
        <f t="shared" si="19"/>
        <v>54.993586005830913</v>
      </c>
      <c r="AH93" s="12">
        <f t="shared" si="20"/>
        <v>2.1997434402332363</v>
      </c>
      <c r="AI93" s="12">
        <f t="shared" si="21"/>
        <v>1.7017168842253932E-7</v>
      </c>
      <c r="AJ93" s="12">
        <f t="shared" si="22"/>
        <v>308.26075290314861</v>
      </c>
      <c r="AK93" s="12">
        <f t="shared" si="23"/>
        <v>9.0919693788833036E-2</v>
      </c>
      <c r="AL93" s="3"/>
      <c r="AM93" s="3"/>
      <c r="AN93" s="3"/>
      <c r="AO93" s="4">
        <v>2</v>
      </c>
      <c r="AP93" s="4">
        <v>1</v>
      </c>
      <c r="AQ93" s="3">
        <v>0.27205889999999999</v>
      </c>
      <c r="AR93" s="4">
        <v>0</v>
      </c>
      <c r="AS93" t="s">
        <v>41</v>
      </c>
      <c r="AT93" s="3">
        <v>3.2856490000000002E-2</v>
      </c>
      <c r="AU93" s="3">
        <v>6.7500420000000005E-2</v>
      </c>
      <c r="AV93" s="3">
        <v>0.24179833000000001</v>
      </c>
      <c r="AW93" s="3">
        <v>8.498957E-2</v>
      </c>
      <c r="AX93" s="3">
        <v>0.57285520000000001</v>
      </c>
    </row>
    <row r="94" spans="1:50" ht="19.5" customHeight="1" x14ac:dyDescent="0.2">
      <c r="A94" t="s">
        <v>41</v>
      </c>
      <c r="B94" t="s">
        <v>41</v>
      </c>
      <c r="C94" s="3">
        <v>5.0905889999999996</v>
      </c>
      <c r="D94" s="3">
        <v>0.15</v>
      </c>
      <c r="E94" s="3">
        <v>2.5000000000000001E-2</v>
      </c>
      <c r="F94" s="3">
        <v>5.0000000000000001E-4</v>
      </c>
      <c r="G94" s="4">
        <v>52</v>
      </c>
      <c r="H94" s="3">
        <v>65.8</v>
      </c>
      <c r="I94" s="4">
        <v>89</v>
      </c>
      <c r="J94" t="s">
        <v>45</v>
      </c>
      <c r="K94" t="s">
        <v>43</v>
      </c>
      <c r="L94" t="s">
        <v>43</v>
      </c>
      <c r="M94" t="s">
        <v>59</v>
      </c>
      <c r="O94" s="4">
        <v>79</v>
      </c>
      <c r="P94" s="4">
        <v>93</v>
      </c>
      <c r="Q94" s="4">
        <v>13</v>
      </c>
      <c r="R94" s="5">
        <v>3.248E-7</v>
      </c>
      <c r="S94" s="3">
        <v>1.164E-5</v>
      </c>
      <c r="T94" s="3">
        <v>1.2664799999999999E-3</v>
      </c>
      <c r="U94" s="3">
        <v>2.4054499999999999E-3</v>
      </c>
      <c r="V94" s="3">
        <v>0.99631610000000004</v>
      </c>
      <c r="W94" s="3">
        <v>0.99631610000000004</v>
      </c>
      <c r="X94" s="3">
        <f t="shared" si="12"/>
        <v>1000.3</v>
      </c>
      <c r="Y94" s="4">
        <v>33</v>
      </c>
      <c r="Z94" s="3">
        <v>0.49</v>
      </c>
      <c r="AA94" s="3">
        <f t="shared" si="13"/>
        <v>25921.870595831071</v>
      </c>
      <c r="AB94" s="3">
        <f t="shared" si="14"/>
        <v>5021.777219999999</v>
      </c>
      <c r="AC94" s="3">
        <f t="shared" si="15"/>
        <v>4988.777219999999</v>
      </c>
      <c r="AD94" s="12">
        <f t="shared" si="16"/>
        <v>23157.251099459059</v>
      </c>
      <c r="AE94" s="12">
        <f t="shared" si="17"/>
        <v>22853.900964913606</v>
      </c>
      <c r="AF94" s="12">
        <f t="shared" si="18"/>
        <v>785.51123017669909</v>
      </c>
      <c r="AG94" s="12">
        <f t="shared" si="19"/>
        <v>85.927478134110828</v>
      </c>
      <c r="AH94" s="12">
        <f t="shared" si="20"/>
        <v>3.4370991253644317E-2</v>
      </c>
      <c r="AI94" s="12">
        <f t="shared" si="21"/>
        <v>3.6364734929779321E-10</v>
      </c>
      <c r="AJ94" s="12">
        <f t="shared" si="22"/>
        <v>48.165742641116971</v>
      </c>
      <c r="AK94" s="12">
        <f t="shared" si="23"/>
        <v>0.58188604024853152</v>
      </c>
      <c r="AL94" s="3"/>
      <c r="AM94" s="3"/>
      <c r="AN94" s="3"/>
      <c r="AO94" s="4">
        <v>2</v>
      </c>
      <c r="AP94" s="4">
        <v>1</v>
      </c>
      <c r="AQ94" s="3">
        <v>0.99999990000000005</v>
      </c>
      <c r="AR94" s="4">
        <v>1</v>
      </c>
      <c r="AS94" t="s">
        <v>41</v>
      </c>
      <c r="AT94" s="3">
        <v>9.8866720000000005E-2</v>
      </c>
      <c r="AU94" s="3">
        <v>0.16597607</v>
      </c>
      <c r="AV94" s="3">
        <v>0.36198055000000001</v>
      </c>
      <c r="AW94" s="3">
        <v>7.9751669999999997E-2</v>
      </c>
      <c r="AX94" s="3">
        <v>0.29342498</v>
      </c>
    </row>
    <row r="95" spans="1:50" ht="19.5" customHeight="1" x14ac:dyDescent="0.2">
      <c r="A95" t="s">
        <v>41</v>
      </c>
      <c r="B95" t="s">
        <v>41</v>
      </c>
      <c r="C95" s="3">
        <v>5.0905889999999996</v>
      </c>
      <c r="D95" s="3">
        <v>0.15</v>
      </c>
      <c r="E95" s="3">
        <v>2.5000000000000001E-2</v>
      </c>
      <c r="F95" s="3">
        <v>1.5E-3</v>
      </c>
      <c r="G95" s="4">
        <v>52</v>
      </c>
      <c r="H95" s="3">
        <v>74.599999999999994</v>
      </c>
      <c r="I95" s="4">
        <v>97</v>
      </c>
      <c r="J95" t="s">
        <v>54</v>
      </c>
      <c r="K95" t="s">
        <v>43</v>
      </c>
      <c r="L95" t="s">
        <v>43</v>
      </c>
      <c r="M95" t="s">
        <v>59</v>
      </c>
      <c r="O95" s="3">
        <v>89.5</v>
      </c>
      <c r="P95" s="4">
        <v>94</v>
      </c>
      <c r="Q95" s="4">
        <v>14</v>
      </c>
      <c r="R95" s="5">
        <v>1.051E-6</v>
      </c>
      <c r="S95" s="3">
        <v>3.7669999999999997E-5</v>
      </c>
      <c r="T95" s="3">
        <v>4.08677E-3</v>
      </c>
      <c r="U95" s="3">
        <v>7.69888E-3</v>
      </c>
      <c r="V95" s="3">
        <v>0.98817562999999997</v>
      </c>
      <c r="W95" s="3">
        <v>0.98817562999999997</v>
      </c>
      <c r="X95" s="3">
        <f t="shared" si="12"/>
        <v>1000.3</v>
      </c>
      <c r="Y95" s="4">
        <v>33</v>
      </c>
      <c r="Z95" s="3">
        <v>0.49</v>
      </c>
      <c r="AA95" s="3">
        <f t="shared" si="13"/>
        <v>25921.870595831071</v>
      </c>
      <c r="AB95" s="3">
        <f t="shared" si="14"/>
        <v>1695.9257399999997</v>
      </c>
      <c r="AC95" s="3">
        <f t="shared" si="15"/>
        <v>1662.9257399999997</v>
      </c>
      <c r="AD95" s="12">
        <f t="shared" si="16"/>
        <v>2641.1057076166635</v>
      </c>
      <c r="AE95" s="12">
        <f t="shared" si="17"/>
        <v>2539.3223294348454</v>
      </c>
      <c r="AF95" s="12">
        <f t="shared" si="18"/>
        <v>785.51123017669909</v>
      </c>
      <c r="AG95" s="12">
        <f t="shared" si="19"/>
        <v>85.927478134110828</v>
      </c>
      <c r="AH95" s="12">
        <f t="shared" si="20"/>
        <v>0.30933892128279883</v>
      </c>
      <c r="AI95" s="12">
        <f t="shared" si="21"/>
        <v>9.5653948515459585E-9</v>
      </c>
      <c r="AJ95" s="12">
        <f t="shared" si="22"/>
        <v>144.49722792335092</v>
      </c>
      <c r="AK95" s="12">
        <f t="shared" si="23"/>
        <v>0.19396201341617716</v>
      </c>
      <c r="AL95" s="3"/>
      <c r="AM95" s="3"/>
      <c r="AN95" s="3"/>
      <c r="AO95" s="4">
        <v>2</v>
      </c>
      <c r="AP95" s="4">
        <v>1</v>
      </c>
      <c r="AQ95" s="3">
        <v>0.99999740000000004</v>
      </c>
      <c r="AR95" s="4">
        <v>1</v>
      </c>
      <c r="AS95" t="s">
        <v>41</v>
      </c>
      <c r="AT95" s="3">
        <v>7.2045100000000001E-2</v>
      </c>
      <c r="AU95" s="3">
        <v>0.13109899999999999</v>
      </c>
      <c r="AV95" s="3">
        <v>0.33994933999999999</v>
      </c>
      <c r="AW95" s="3">
        <v>8.7088410000000005E-2</v>
      </c>
      <c r="AX95" s="3">
        <v>0.36981815000000001</v>
      </c>
    </row>
    <row r="96" spans="1:50" ht="19.5" customHeight="1" x14ac:dyDescent="0.2">
      <c r="A96" t="s">
        <v>41</v>
      </c>
      <c r="B96" t="s">
        <v>41</v>
      </c>
      <c r="C96" s="3">
        <v>5.0905889999999996</v>
      </c>
      <c r="D96" s="3">
        <v>0.15</v>
      </c>
      <c r="E96" s="3">
        <v>2.5000000000000001E-2</v>
      </c>
      <c r="F96" s="3">
        <v>3.0000000000000001E-3</v>
      </c>
      <c r="G96" s="4">
        <v>52</v>
      </c>
      <c r="H96" s="3">
        <v>81.599999999999994</v>
      </c>
      <c r="I96" s="4">
        <v>137</v>
      </c>
      <c r="J96" t="s">
        <v>54</v>
      </c>
      <c r="K96" t="s">
        <v>43</v>
      </c>
      <c r="L96" t="s">
        <v>43</v>
      </c>
      <c r="M96" t="s">
        <v>63</v>
      </c>
      <c r="O96" s="3">
        <v>97.9</v>
      </c>
      <c r="P96" s="4">
        <v>95</v>
      </c>
      <c r="Q96" s="4">
        <v>15</v>
      </c>
      <c r="R96" s="5">
        <v>6.1199999999999999E-6</v>
      </c>
      <c r="S96" s="3">
        <v>2.1924999999999999E-4</v>
      </c>
      <c r="T96" s="3">
        <v>2.3323569999999998E-2</v>
      </c>
      <c r="U96" s="3">
        <v>4.1576019999999998E-2</v>
      </c>
      <c r="V96" s="3">
        <v>0.93487503999999999</v>
      </c>
      <c r="W96" s="3">
        <v>0.93487503999999999</v>
      </c>
      <c r="X96" s="3">
        <f t="shared" si="12"/>
        <v>1000.3</v>
      </c>
      <c r="Y96" s="4">
        <v>33</v>
      </c>
      <c r="Z96" s="3">
        <v>0.49</v>
      </c>
      <c r="AA96" s="3">
        <f t="shared" si="13"/>
        <v>25921.870595831071</v>
      </c>
      <c r="AB96" s="3">
        <f t="shared" si="14"/>
        <v>864.46286999999984</v>
      </c>
      <c r="AC96" s="3">
        <f t="shared" si="15"/>
        <v>831.46286999999984</v>
      </c>
      <c r="AD96" s="12">
        <f t="shared" si="16"/>
        <v>686.22227144962039</v>
      </c>
      <c r="AE96" s="12">
        <f t="shared" si="17"/>
        <v>634.83058235871135</v>
      </c>
      <c r="AF96" s="12">
        <f t="shared" si="18"/>
        <v>785.51123017669909</v>
      </c>
      <c r="AG96" s="12">
        <f t="shared" si="19"/>
        <v>85.927478134110828</v>
      </c>
      <c r="AH96" s="12">
        <f t="shared" si="20"/>
        <v>1.2373556851311953</v>
      </c>
      <c r="AI96" s="12">
        <f t="shared" si="21"/>
        <v>7.3629842659164693E-8</v>
      </c>
      <c r="AJ96" s="12">
        <f t="shared" si="22"/>
        <v>288.99445584670184</v>
      </c>
      <c r="AK96" s="12">
        <f t="shared" si="23"/>
        <v>9.6981006708088582E-2</v>
      </c>
      <c r="AL96" s="3"/>
      <c r="AM96" s="3"/>
      <c r="AN96" s="3"/>
      <c r="AO96" s="4">
        <v>2</v>
      </c>
      <c r="AP96" s="4">
        <v>1</v>
      </c>
      <c r="AQ96" s="3">
        <v>0.99911269999999996</v>
      </c>
      <c r="AR96" s="4">
        <v>1</v>
      </c>
      <c r="AS96" t="s">
        <v>41</v>
      </c>
      <c r="AT96" s="3">
        <v>4.487741E-2</v>
      </c>
      <c r="AU96" s="3">
        <v>8.8783230000000005E-2</v>
      </c>
      <c r="AV96" s="3">
        <v>0.28472309000000001</v>
      </c>
      <c r="AW96" s="3">
        <v>8.9311329999999994E-2</v>
      </c>
      <c r="AX96" s="3">
        <v>0.49230494000000002</v>
      </c>
    </row>
    <row r="97" spans="1:50" ht="19.5" customHeight="1" x14ac:dyDescent="0.2">
      <c r="A97" t="s">
        <v>41</v>
      </c>
      <c r="B97" t="s">
        <v>41</v>
      </c>
      <c r="C97" s="3">
        <v>5.0905889999999996</v>
      </c>
      <c r="D97" s="3">
        <v>0.15</v>
      </c>
      <c r="E97" s="3">
        <v>2.5000000000000001E-2</v>
      </c>
      <c r="F97" s="3">
        <v>4.0000000000000001E-3</v>
      </c>
      <c r="G97" s="4">
        <v>52</v>
      </c>
      <c r="H97" s="3">
        <v>86.8</v>
      </c>
      <c r="I97" s="4">
        <v>132</v>
      </c>
      <c r="J97" t="s">
        <v>54</v>
      </c>
      <c r="K97" t="s">
        <v>53</v>
      </c>
      <c r="L97" t="s">
        <v>43</v>
      </c>
      <c r="M97" t="s">
        <v>63</v>
      </c>
      <c r="O97" s="3">
        <v>104.2</v>
      </c>
      <c r="P97" s="4">
        <v>96</v>
      </c>
      <c r="Q97" s="4">
        <v>16</v>
      </c>
      <c r="R97" s="3">
        <v>1.98E-5</v>
      </c>
      <c r="S97" s="3">
        <v>7.0916999999999996E-4</v>
      </c>
      <c r="T97" s="3">
        <v>7.1667389999999997E-2</v>
      </c>
      <c r="U97" s="3">
        <v>0.11156894000000001</v>
      </c>
      <c r="V97" s="3">
        <v>0.8160347</v>
      </c>
      <c r="W97" s="3">
        <v>0.8160347</v>
      </c>
      <c r="X97" s="3">
        <f t="shared" si="12"/>
        <v>1000.3</v>
      </c>
      <c r="Y97" s="4">
        <v>33</v>
      </c>
      <c r="Z97" s="3">
        <v>0.49</v>
      </c>
      <c r="AA97" s="3">
        <f t="shared" si="13"/>
        <v>25921.870595831071</v>
      </c>
      <c r="AB97" s="3">
        <f t="shared" si="14"/>
        <v>656.59715249999988</v>
      </c>
      <c r="AC97" s="3">
        <f t="shared" si="15"/>
        <v>623.59715249999988</v>
      </c>
      <c r="AD97" s="12">
        <f t="shared" si="16"/>
        <v>395.88596939495693</v>
      </c>
      <c r="AE97" s="12">
        <f t="shared" si="17"/>
        <v>357.09220257677509</v>
      </c>
      <c r="AF97" s="12">
        <f t="shared" si="18"/>
        <v>785.51123017669909</v>
      </c>
      <c r="AG97" s="12">
        <f t="shared" si="19"/>
        <v>85.927478134110828</v>
      </c>
      <c r="AH97" s="12">
        <f t="shared" si="20"/>
        <v>2.1997434402332363</v>
      </c>
      <c r="AI97" s="12">
        <f t="shared" si="21"/>
        <v>1.7017168842253932E-7</v>
      </c>
      <c r="AJ97" s="12">
        <f t="shared" si="22"/>
        <v>385.32594112893577</v>
      </c>
      <c r="AK97" s="12">
        <f t="shared" si="23"/>
        <v>7.273575503106644E-2</v>
      </c>
      <c r="AL97" s="3"/>
      <c r="AM97" s="3"/>
      <c r="AN97" s="3"/>
      <c r="AO97" s="4">
        <v>2</v>
      </c>
      <c r="AP97" s="4">
        <v>1</v>
      </c>
      <c r="AQ97" s="3">
        <v>0.94496860000000005</v>
      </c>
      <c r="AR97" s="4">
        <v>1</v>
      </c>
      <c r="AS97" t="s">
        <v>41</v>
      </c>
      <c r="AT97" s="3">
        <v>3.2856490000000002E-2</v>
      </c>
      <c r="AU97" s="3">
        <v>6.7500420000000005E-2</v>
      </c>
      <c r="AV97" s="3">
        <v>0.24179833000000001</v>
      </c>
      <c r="AW97" s="3">
        <v>8.498957E-2</v>
      </c>
      <c r="AX97" s="3">
        <v>0.57285520000000001</v>
      </c>
    </row>
    <row r="98" spans="1:50" ht="19.5" customHeight="1" x14ac:dyDescent="0.2">
      <c r="A98" t="s">
        <v>41</v>
      </c>
      <c r="B98" t="s">
        <v>41</v>
      </c>
      <c r="C98" s="3">
        <v>5.0905889999999996</v>
      </c>
      <c r="D98" s="3">
        <v>0.25</v>
      </c>
      <c r="E98" s="3">
        <v>0.01</v>
      </c>
      <c r="F98" s="3">
        <v>5.0000000000000001E-4</v>
      </c>
      <c r="G98" s="4">
        <v>52</v>
      </c>
      <c r="H98" s="3">
        <v>26.8</v>
      </c>
      <c r="I98" s="4">
        <v>67</v>
      </c>
      <c r="J98" t="s">
        <v>54</v>
      </c>
      <c r="K98" t="s">
        <v>43</v>
      </c>
      <c r="L98" t="s">
        <v>43</v>
      </c>
      <c r="M98" t="s">
        <v>59</v>
      </c>
      <c r="O98" s="3">
        <v>32.200000000000003</v>
      </c>
      <c r="P98" s="4">
        <v>97</v>
      </c>
      <c r="Q98" s="4">
        <v>1</v>
      </c>
      <c r="R98" s="3">
        <v>3.5679999999999997E-5</v>
      </c>
      <c r="S98" s="3">
        <v>1.2769700000000001E-3</v>
      </c>
      <c r="T98" s="3">
        <v>0.12197122000000001</v>
      </c>
      <c r="U98" s="3">
        <v>0.16557042999999999</v>
      </c>
      <c r="V98" s="3">
        <v>0.71114571000000004</v>
      </c>
      <c r="W98" s="3">
        <v>0.71114571000000004</v>
      </c>
      <c r="X98" s="3">
        <f t="shared" si="12"/>
        <v>1000.5</v>
      </c>
      <c r="Y98" s="4">
        <v>64</v>
      </c>
      <c r="Z98" s="3">
        <v>0.96</v>
      </c>
      <c r="AA98" s="3">
        <f t="shared" si="13"/>
        <v>25927.053415104459</v>
      </c>
      <c r="AB98" s="3">
        <f t="shared" si="14"/>
        <v>9837.9308799999981</v>
      </c>
      <c r="AC98" s="3">
        <f t="shared" si="15"/>
        <v>9773.9308799999981</v>
      </c>
      <c r="AD98" s="12">
        <f t="shared" si="16"/>
        <v>23629.122070228892</v>
      </c>
      <c r="AE98" s="12">
        <f t="shared" si="17"/>
        <v>23322.686730228892</v>
      </c>
      <c r="AF98" s="12">
        <f t="shared" si="18"/>
        <v>405.11020961100718</v>
      </c>
      <c r="AG98" s="12">
        <f t="shared" si="19"/>
        <v>6.947916666666667</v>
      </c>
      <c r="AH98" s="12">
        <f t="shared" si="20"/>
        <v>1.7369791666666665E-2</v>
      </c>
      <c r="AI98" s="12">
        <f t="shared" si="21"/>
        <v>6.8405329032303482E-10</v>
      </c>
      <c r="AJ98" s="12">
        <f t="shared" si="22"/>
        <v>6.9921574534509476</v>
      </c>
      <c r="AK98" s="12">
        <f t="shared" si="23"/>
        <v>2.8785607196401797</v>
      </c>
      <c r="AL98" s="3"/>
      <c r="AM98" s="3"/>
      <c r="AN98" s="3"/>
      <c r="AO98" s="4">
        <v>1</v>
      </c>
      <c r="AP98" s="4">
        <v>1</v>
      </c>
      <c r="AQ98" s="3">
        <v>0.15898870000000001</v>
      </c>
      <c r="AR98" s="4">
        <v>0</v>
      </c>
      <c r="AS98" t="s">
        <v>41</v>
      </c>
      <c r="AT98" s="3">
        <v>0.10682839</v>
      </c>
      <c r="AU98" s="3">
        <v>0.17515945999999999</v>
      </c>
      <c r="AV98" s="3">
        <v>0.36479743999999997</v>
      </c>
      <c r="AW98" s="3">
        <v>7.7363009999999996E-2</v>
      </c>
      <c r="AX98" s="3">
        <v>0.27585171000000003</v>
      </c>
    </row>
    <row r="99" spans="1:50" ht="19.5" customHeight="1" x14ac:dyDescent="0.2">
      <c r="A99" t="s">
        <v>60</v>
      </c>
      <c r="B99" t="s">
        <v>60</v>
      </c>
      <c r="C99" s="3">
        <v>5.0905889999999996</v>
      </c>
      <c r="D99" s="3">
        <v>0.25</v>
      </c>
      <c r="E99" s="3">
        <v>0.01</v>
      </c>
      <c r="F99" s="3">
        <v>1.5E-3</v>
      </c>
      <c r="G99" s="4">
        <v>52</v>
      </c>
      <c r="H99" s="3">
        <v>30.8</v>
      </c>
      <c r="I99" s="2" t="s">
        <v>43</v>
      </c>
      <c r="J99" t="s">
        <v>43</v>
      </c>
      <c r="K99" t="s">
        <v>43</v>
      </c>
      <c r="L99" t="s">
        <v>43</v>
      </c>
      <c r="M99" t="s">
        <v>67</v>
      </c>
      <c r="O99" s="4">
        <v>37</v>
      </c>
      <c r="P99" s="4">
        <v>98</v>
      </c>
      <c r="Q99" s="4">
        <v>2</v>
      </c>
      <c r="R99" s="3">
        <v>1.1546E-4</v>
      </c>
      <c r="S99" s="3">
        <v>4.1200799999999999E-3</v>
      </c>
      <c r="T99" s="3">
        <v>0.3085135</v>
      </c>
      <c r="U99" s="3">
        <v>0.25518826</v>
      </c>
      <c r="V99" s="3">
        <v>0.43206270000000002</v>
      </c>
      <c r="W99" s="3">
        <v>0.43206270000000002</v>
      </c>
      <c r="X99" s="3">
        <f t="shared" si="12"/>
        <v>1000.5</v>
      </c>
      <c r="Y99" s="4">
        <v>64</v>
      </c>
      <c r="Z99" s="3">
        <v>0.96</v>
      </c>
      <c r="AA99" s="3">
        <f t="shared" si="13"/>
        <v>25927.053415104459</v>
      </c>
      <c r="AB99" s="3">
        <f t="shared" si="14"/>
        <v>3321.9769599999995</v>
      </c>
      <c r="AC99" s="3">
        <f t="shared" si="15"/>
        <v>3257.9769599999995</v>
      </c>
      <c r="AD99" s="12">
        <f t="shared" si="16"/>
        <v>2694.2214166920994</v>
      </c>
      <c r="AE99" s="12">
        <f t="shared" si="17"/>
        <v>2591.4096366920994</v>
      </c>
      <c r="AF99" s="12">
        <f t="shared" si="18"/>
        <v>405.11020961100718</v>
      </c>
      <c r="AG99" s="12">
        <f t="shared" si="19"/>
        <v>6.947916666666667</v>
      </c>
      <c r="AH99" s="12">
        <f t="shared" si="20"/>
        <v>0.15632812500000001</v>
      </c>
      <c r="AI99" s="12">
        <f t="shared" si="21"/>
        <v>1.7998051607165194E-8</v>
      </c>
      <c r="AJ99" s="12">
        <f t="shared" si="22"/>
        <v>20.976472360352844</v>
      </c>
      <c r="AK99" s="12">
        <f t="shared" si="23"/>
        <v>0.95952023988005974</v>
      </c>
      <c r="AL99" s="3"/>
      <c r="AM99" s="3"/>
      <c r="AN99" s="3"/>
      <c r="AO99" s="4">
        <v>1</v>
      </c>
      <c r="AP99" s="4">
        <v>0</v>
      </c>
      <c r="AQ99" s="3">
        <v>3.3227699999999999E-2</v>
      </c>
      <c r="AR99" s="4">
        <v>0</v>
      </c>
      <c r="AS99" t="s">
        <v>51</v>
      </c>
      <c r="AT99" s="3">
        <v>9.1113949999999999E-2</v>
      </c>
      <c r="AU99" s="3">
        <v>0.1565377</v>
      </c>
      <c r="AV99" s="3">
        <v>0.35783617000000001</v>
      </c>
      <c r="AW99" s="3">
        <v>8.2038310000000003E-2</v>
      </c>
      <c r="AX99" s="3">
        <v>0.31247386999999999</v>
      </c>
    </row>
    <row r="100" spans="1:50" ht="19.5" customHeight="1" x14ac:dyDescent="0.2">
      <c r="A100" t="s">
        <v>60</v>
      </c>
      <c r="B100" t="s">
        <v>60</v>
      </c>
      <c r="C100" s="3">
        <v>5.0905889999999996</v>
      </c>
      <c r="D100" s="3">
        <v>0.25</v>
      </c>
      <c r="E100" s="3">
        <v>0.01</v>
      </c>
      <c r="F100" s="3">
        <v>3.0000000000000001E-3</v>
      </c>
      <c r="G100" s="4">
        <v>52</v>
      </c>
      <c r="H100" s="4">
        <v>35</v>
      </c>
      <c r="I100" s="2" t="s">
        <v>43</v>
      </c>
      <c r="J100" t="s">
        <v>43</v>
      </c>
      <c r="K100" t="s">
        <v>43</v>
      </c>
      <c r="L100" t="s">
        <v>43</v>
      </c>
      <c r="M100" t="s">
        <v>67</v>
      </c>
      <c r="O100" s="4">
        <v>42</v>
      </c>
      <c r="P100" s="4">
        <v>99</v>
      </c>
      <c r="Q100" s="4">
        <v>3</v>
      </c>
      <c r="R100" s="3">
        <v>6.7179999999999996E-4</v>
      </c>
      <c r="S100" s="3">
        <v>2.3492760000000001E-2</v>
      </c>
      <c r="T100" s="3">
        <v>0.70181006999999995</v>
      </c>
      <c r="U100" s="3">
        <v>0.15845191</v>
      </c>
      <c r="V100" s="3">
        <v>0.11557346</v>
      </c>
      <c r="W100" s="3">
        <v>0.70181006999999995</v>
      </c>
      <c r="X100" s="3">
        <f t="shared" si="12"/>
        <v>1000.5</v>
      </c>
      <c r="Y100" s="4">
        <v>64</v>
      </c>
      <c r="Z100" s="3">
        <v>0.96</v>
      </c>
      <c r="AA100" s="3">
        <f t="shared" si="13"/>
        <v>25927.053415104459</v>
      </c>
      <c r="AB100" s="3">
        <f t="shared" si="14"/>
        <v>1692.9884799999998</v>
      </c>
      <c r="AC100" s="3">
        <f t="shared" si="15"/>
        <v>1628.9884799999998</v>
      </c>
      <c r="AD100" s="12">
        <f t="shared" si="16"/>
        <v>699.75829917302485</v>
      </c>
      <c r="AE100" s="12">
        <f t="shared" si="17"/>
        <v>647.85240917302485</v>
      </c>
      <c r="AF100" s="12">
        <f t="shared" si="18"/>
        <v>405.11020961100718</v>
      </c>
      <c r="AG100" s="12">
        <f t="shared" si="19"/>
        <v>6.947916666666667</v>
      </c>
      <c r="AH100" s="12">
        <f t="shared" si="20"/>
        <v>0.62531250000000005</v>
      </c>
      <c r="AI100" s="12">
        <f t="shared" si="21"/>
        <v>1.3859281456485913E-7</v>
      </c>
      <c r="AJ100" s="12">
        <f t="shared" si="22"/>
        <v>41.952944720705688</v>
      </c>
      <c r="AK100" s="12">
        <f t="shared" si="23"/>
        <v>0.47976011994002987</v>
      </c>
      <c r="AL100" s="3"/>
      <c r="AM100" s="3"/>
      <c r="AN100" s="3"/>
      <c r="AO100" s="4">
        <v>1</v>
      </c>
      <c r="AP100" s="4">
        <v>0</v>
      </c>
      <c r="AQ100" s="3">
        <v>2.1202999999999999E-3</v>
      </c>
      <c r="AR100" s="4">
        <v>0</v>
      </c>
      <c r="AS100" t="s">
        <v>51</v>
      </c>
      <c r="AT100" s="3">
        <v>7.1984560000000003E-2</v>
      </c>
      <c r="AU100" s="3">
        <v>0.13101293</v>
      </c>
      <c r="AV100" s="3">
        <v>0.33987115000000001</v>
      </c>
      <c r="AW100" s="3">
        <v>8.7102059999999995E-2</v>
      </c>
      <c r="AX100" s="3">
        <v>0.37002930000000001</v>
      </c>
    </row>
    <row r="101" spans="1:50" ht="19.5" customHeight="1" x14ac:dyDescent="0.2">
      <c r="A101" t="s">
        <v>68</v>
      </c>
      <c r="B101" t="s">
        <v>68</v>
      </c>
      <c r="C101" s="3">
        <v>5.0905889999999996</v>
      </c>
      <c r="D101" s="3">
        <v>0.25</v>
      </c>
      <c r="E101" s="3">
        <v>0.01</v>
      </c>
      <c r="F101" s="3">
        <v>4.0000000000000001E-3</v>
      </c>
      <c r="G101" s="4">
        <v>52</v>
      </c>
      <c r="H101" s="3">
        <v>33.200000000000003</v>
      </c>
      <c r="I101" s="2" t="s">
        <v>43</v>
      </c>
      <c r="J101" t="s">
        <v>43</v>
      </c>
      <c r="K101" t="s">
        <v>43</v>
      </c>
      <c r="L101" t="s">
        <v>43</v>
      </c>
      <c r="M101" t="s">
        <v>67</v>
      </c>
      <c r="O101" s="3">
        <v>39.799999999999997</v>
      </c>
      <c r="P101" s="4">
        <v>100</v>
      </c>
      <c r="Q101" s="4">
        <v>4</v>
      </c>
      <c r="R101" s="3">
        <v>2.17081E-3</v>
      </c>
      <c r="S101" s="3">
        <v>7.2021119999999994E-2</v>
      </c>
      <c r="T101" s="3">
        <v>0.82135433999999996</v>
      </c>
      <c r="U101" s="3">
        <v>6.5641279999999996E-2</v>
      </c>
      <c r="V101" s="3">
        <v>3.8812449999999998E-2</v>
      </c>
      <c r="W101" s="3">
        <v>0.82135433999999996</v>
      </c>
      <c r="X101" s="3">
        <f t="shared" si="12"/>
        <v>1000.5</v>
      </c>
      <c r="Y101" s="4">
        <v>64</v>
      </c>
      <c r="Z101" s="3">
        <v>0.96</v>
      </c>
      <c r="AA101" s="3">
        <f t="shared" si="13"/>
        <v>25927.053415104459</v>
      </c>
      <c r="AB101" s="3">
        <f t="shared" si="14"/>
        <v>1285.7413599999998</v>
      </c>
      <c r="AC101" s="3">
        <f t="shared" si="15"/>
        <v>1221.7413599999998</v>
      </c>
      <c r="AD101" s="12">
        <f t="shared" si="16"/>
        <v>403.59639765982644</v>
      </c>
      <c r="AE101" s="12">
        <f t="shared" si="17"/>
        <v>364.41698015982644</v>
      </c>
      <c r="AF101" s="12">
        <f t="shared" si="18"/>
        <v>405.11020961100718</v>
      </c>
      <c r="AG101" s="12">
        <f t="shared" si="19"/>
        <v>6.947916666666667</v>
      </c>
      <c r="AH101" s="12">
        <f t="shared" si="20"/>
        <v>1.1116666666666666</v>
      </c>
      <c r="AI101" s="12">
        <f t="shared" si="21"/>
        <v>3.2039094091634147E-7</v>
      </c>
      <c r="AJ101" s="12">
        <f t="shared" si="22"/>
        <v>55.937259627607581</v>
      </c>
      <c r="AK101" s="12">
        <f t="shared" si="23"/>
        <v>0.35982008995502246</v>
      </c>
      <c r="AL101" s="3"/>
      <c r="AM101" s="3"/>
      <c r="AN101" s="3"/>
      <c r="AO101" s="4">
        <v>1</v>
      </c>
      <c r="AP101" s="4">
        <v>0</v>
      </c>
      <c r="AQ101" s="3">
        <v>2.8499999999999999E-4</v>
      </c>
      <c r="AR101" s="4">
        <v>0</v>
      </c>
      <c r="AS101" t="s">
        <v>68</v>
      </c>
      <c r="AT101" s="3">
        <v>6.1672030000000003E-2</v>
      </c>
      <c r="AU101" s="3">
        <v>0.11583401</v>
      </c>
      <c r="AV101" s="3">
        <v>0.32405001999999999</v>
      </c>
      <c r="AW101" s="3">
        <v>8.9037290000000005E-2</v>
      </c>
      <c r="AX101" s="3">
        <v>0.40940663999999999</v>
      </c>
    </row>
    <row r="102" spans="1:50" ht="19.5" customHeight="1" x14ac:dyDescent="0.2">
      <c r="A102" t="s">
        <v>41</v>
      </c>
      <c r="B102" t="s">
        <v>41</v>
      </c>
      <c r="C102" s="3">
        <v>5.0905889999999996</v>
      </c>
      <c r="D102" s="3">
        <v>0.25</v>
      </c>
      <c r="E102" s="3">
        <v>1.4999999999999999E-2</v>
      </c>
      <c r="F102" s="3">
        <v>5.0000000000000001E-4</v>
      </c>
      <c r="G102" s="4">
        <v>52</v>
      </c>
      <c r="H102" s="3">
        <v>40.200000000000003</v>
      </c>
      <c r="I102" s="4">
        <v>73</v>
      </c>
      <c r="J102" t="s">
        <v>54</v>
      </c>
      <c r="K102" t="s">
        <v>43</v>
      </c>
      <c r="L102" t="s">
        <v>43</v>
      </c>
      <c r="M102" t="s">
        <v>59</v>
      </c>
      <c r="O102" s="3">
        <v>48.2</v>
      </c>
      <c r="P102" s="4">
        <v>101</v>
      </c>
      <c r="Q102" s="4">
        <v>5</v>
      </c>
      <c r="R102" s="3">
        <v>1.011E-5</v>
      </c>
      <c r="S102" s="3">
        <v>3.6232000000000001E-4</v>
      </c>
      <c r="T102" s="3">
        <v>3.7959809999999997E-2</v>
      </c>
      <c r="U102" s="3">
        <v>6.4916370000000001E-2</v>
      </c>
      <c r="V102" s="3">
        <v>0.89675137999999999</v>
      </c>
      <c r="W102" s="3">
        <v>0.89675137999999999</v>
      </c>
      <c r="X102" s="3">
        <f t="shared" si="12"/>
        <v>1000.5</v>
      </c>
      <c r="Y102" s="4">
        <v>64</v>
      </c>
      <c r="Z102" s="3">
        <v>0.96</v>
      </c>
      <c r="AA102" s="3">
        <f t="shared" si="13"/>
        <v>25927.053415104459</v>
      </c>
      <c r="AB102" s="3">
        <f t="shared" si="14"/>
        <v>9837.9308799999981</v>
      </c>
      <c r="AC102" s="3">
        <f t="shared" si="15"/>
        <v>9773.9308799999981</v>
      </c>
      <c r="AD102" s="12">
        <f t="shared" si="16"/>
        <v>23629.122070228892</v>
      </c>
      <c r="AE102" s="12">
        <f t="shared" si="17"/>
        <v>23322.686730228892</v>
      </c>
      <c r="AF102" s="12">
        <f t="shared" si="18"/>
        <v>405.11020961100718</v>
      </c>
      <c r="AG102" s="12">
        <f t="shared" si="19"/>
        <v>15.6328125</v>
      </c>
      <c r="AH102" s="12">
        <f t="shared" si="20"/>
        <v>1.7369791666666665E-2</v>
      </c>
      <c r="AI102" s="12">
        <f t="shared" si="21"/>
        <v>6.8405329032303482E-10</v>
      </c>
      <c r="AJ102" s="12">
        <f t="shared" si="22"/>
        <v>10.48823618017642</v>
      </c>
      <c r="AK102" s="12">
        <f t="shared" si="23"/>
        <v>1.9190404797601199</v>
      </c>
      <c r="AL102" s="3"/>
      <c r="AM102" s="3"/>
      <c r="AN102" s="3"/>
      <c r="AO102" s="4">
        <v>2</v>
      </c>
      <c r="AP102" s="4">
        <v>1</v>
      </c>
      <c r="AQ102" s="3">
        <v>0.69034359999999995</v>
      </c>
      <c r="AR102" s="4">
        <v>1</v>
      </c>
      <c r="AS102" t="s">
        <v>41</v>
      </c>
      <c r="AT102" s="3">
        <v>0.10682839</v>
      </c>
      <c r="AU102" s="3">
        <v>0.17515945999999999</v>
      </c>
      <c r="AV102" s="3">
        <v>0.36479743999999997</v>
      </c>
      <c r="AW102" s="3">
        <v>7.7363009999999996E-2</v>
      </c>
      <c r="AX102" s="3">
        <v>0.27585171000000003</v>
      </c>
    </row>
    <row r="103" spans="1:50" ht="19.5" customHeight="1" x14ac:dyDescent="0.2">
      <c r="A103" t="s">
        <v>48</v>
      </c>
      <c r="B103" t="s">
        <v>48</v>
      </c>
      <c r="C103" s="3">
        <v>5.0905889999999996</v>
      </c>
      <c r="D103" s="3">
        <v>0.25</v>
      </c>
      <c r="E103" s="3">
        <v>1.4999999999999999E-2</v>
      </c>
      <c r="F103" s="3">
        <v>1.5E-3</v>
      </c>
      <c r="G103" s="4">
        <v>52</v>
      </c>
      <c r="H103" s="3">
        <v>40.200000000000003</v>
      </c>
      <c r="I103" s="4">
        <v>99</v>
      </c>
      <c r="J103" t="s">
        <v>43</v>
      </c>
      <c r="K103" t="s">
        <v>43</v>
      </c>
      <c r="L103" t="s">
        <v>43</v>
      </c>
      <c r="M103" t="s">
        <v>67</v>
      </c>
      <c r="O103" s="3">
        <v>48.2</v>
      </c>
      <c r="P103" s="4">
        <v>102</v>
      </c>
      <c r="Q103" s="4">
        <v>6</v>
      </c>
      <c r="R103" s="3">
        <v>3.273E-5</v>
      </c>
      <c r="S103" s="3">
        <v>1.1715300000000001E-3</v>
      </c>
      <c r="T103" s="3">
        <v>0.11305215</v>
      </c>
      <c r="U103" s="3">
        <v>0.15720044999999999</v>
      </c>
      <c r="V103" s="3">
        <v>0.72854313999999998</v>
      </c>
      <c r="W103" s="3">
        <v>0.72854313999999998</v>
      </c>
      <c r="X103" s="3">
        <f t="shared" si="12"/>
        <v>1000.5</v>
      </c>
      <c r="Y103" s="4">
        <v>64</v>
      </c>
      <c r="Z103" s="3">
        <v>0.96</v>
      </c>
      <c r="AA103" s="3">
        <f t="shared" si="13"/>
        <v>25927.053415104459</v>
      </c>
      <c r="AB103" s="3">
        <f t="shared" si="14"/>
        <v>3321.9769599999995</v>
      </c>
      <c r="AC103" s="3">
        <f t="shared" si="15"/>
        <v>3257.9769599999995</v>
      </c>
      <c r="AD103" s="12">
        <f t="shared" si="16"/>
        <v>2694.2214166920994</v>
      </c>
      <c r="AE103" s="12">
        <f t="shared" si="17"/>
        <v>2591.4096366920994</v>
      </c>
      <c r="AF103" s="12">
        <f t="shared" si="18"/>
        <v>405.11020961100718</v>
      </c>
      <c r="AG103" s="12">
        <f t="shared" si="19"/>
        <v>15.6328125</v>
      </c>
      <c r="AH103" s="12">
        <f t="shared" si="20"/>
        <v>0.15632812500000001</v>
      </c>
      <c r="AI103" s="12">
        <f t="shared" si="21"/>
        <v>1.7998051607165194E-8</v>
      </c>
      <c r="AJ103" s="12">
        <f t="shared" si="22"/>
        <v>31.464708540529262</v>
      </c>
      <c r="AK103" s="12">
        <f t="shared" si="23"/>
        <v>0.6396801599200399</v>
      </c>
      <c r="AL103" s="3"/>
      <c r="AM103" s="3"/>
      <c r="AN103" s="3"/>
      <c r="AO103" s="4">
        <v>2</v>
      </c>
      <c r="AP103" s="4">
        <v>0</v>
      </c>
      <c r="AQ103" s="3">
        <v>0.27904659999999998</v>
      </c>
      <c r="AR103" s="4">
        <v>0</v>
      </c>
      <c r="AS103" t="s">
        <v>51</v>
      </c>
      <c r="AT103" s="3">
        <v>9.1113949999999999E-2</v>
      </c>
      <c r="AU103" s="3">
        <v>0.1565377</v>
      </c>
      <c r="AV103" s="3">
        <v>0.35783617000000001</v>
      </c>
      <c r="AW103" s="3">
        <v>8.2038310000000003E-2</v>
      </c>
      <c r="AX103" s="3">
        <v>0.31247386999999999</v>
      </c>
    </row>
    <row r="104" spans="1:50" ht="19.5" customHeight="1" x14ac:dyDescent="0.2">
      <c r="A104" t="s">
        <v>60</v>
      </c>
      <c r="B104" t="s">
        <v>60</v>
      </c>
      <c r="C104" s="3">
        <v>5.0905889999999996</v>
      </c>
      <c r="D104" s="3">
        <v>0.25</v>
      </c>
      <c r="E104" s="3">
        <v>1.4999999999999999E-2</v>
      </c>
      <c r="F104" s="3">
        <v>3.0000000000000001E-3</v>
      </c>
      <c r="G104" s="4">
        <v>52</v>
      </c>
      <c r="H104" s="3">
        <v>43.1</v>
      </c>
      <c r="I104" s="2" t="s">
        <v>43</v>
      </c>
      <c r="J104" t="s">
        <v>43</v>
      </c>
      <c r="K104" t="s">
        <v>43</v>
      </c>
      <c r="L104" t="s">
        <v>43</v>
      </c>
      <c r="M104" t="s">
        <v>67</v>
      </c>
      <c r="O104" s="3">
        <v>51.7</v>
      </c>
      <c r="P104" s="4">
        <v>103</v>
      </c>
      <c r="Q104" s="4">
        <v>7</v>
      </c>
      <c r="R104" s="3">
        <v>1.9052000000000001E-4</v>
      </c>
      <c r="S104" s="3">
        <v>6.7798600000000004E-3</v>
      </c>
      <c r="T104" s="3">
        <v>0.42191762999999999</v>
      </c>
      <c r="U104" s="3">
        <v>0.25557296000000002</v>
      </c>
      <c r="V104" s="3">
        <v>0.31553903</v>
      </c>
      <c r="W104" s="3">
        <v>0.42191762999999999</v>
      </c>
      <c r="X104" s="3">
        <f t="shared" si="12"/>
        <v>1000.5</v>
      </c>
      <c r="Y104" s="4">
        <v>64</v>
      </c>
      <c r="Z104" s="3">
        <v>0.96</v>
      </c>
      <c r="AA104" s="3">
        <f t="shared" si="13"/>
        <v>25927.053415104459</v>
      </c>
      <c r="AB104" s="3">
        <f t="shared" si="14"/>
        <v>1692.9884799999998</v>
      </c>
      <c r="AC104" s="3">
        <f t="shared" si="15"/>
        <v>1628.9884799999998</v>
      </c>
      <c r="AD104" s="12">
        <f t="shared" si="16"/>
        <v>699.75829917302485</v>
      </c>
      <c r="AE104" s="12">
        <f t="shared" si="17"/>
        <v>647.85240917302485</v>
      </c>
      <c r="AF104" s="12">
        <f t="shared" si="18"/>
        <v>405.11020961100718</v>
      </c>
      <c r="AG104" s="12">
        <f t="shared" si="19"/>
        <v>15.6328125</v>
      </c>
      <c r="AH104" s="12">
        <f t="shared" si="20"/>
        <v>0.62531250000000005</v>
      </c>
      <c r="AI104" s="12">
        <f t="shared" si="21"/>
        <v>1.3859281456485913E-7</v>
      </c>
      <c r="AJ104" s="12">
        <f t="shared" si="22"/>
        <v>62.929417081058524</v>
      </c>
      <c r="AK104" s="12">
        <f t="shared" si="23"/>
        <v>0.31984007996001995</v>
      </c>
      <c r="AL104" s="3"/>
      <c r="AM104" s="3"/>
      <c r="AN104" s="3"/>
      <c r="AO104" s="4">
        <v>2</v>
      </c>
      <c r="AP104" s="4">
        <v>0</v>
      </c>
      <c r="AQ104" s="3">
        <v>2.18671E-2</v>
      </c>
      <c r="AR104" s="4">
        <v>0</v>
      </c>
      <c r="AS104" t="s">
        <v>51</v>
      </c>
      <c r="AT104" s="3">
        <v>7.1984560000000003E-2</v>
      </c>
      <c r="AU104" s="3">
        <v>0.13101293</v>
      </c>
      <c r="AV104" s="3">
        <v>0.33987115000000001</v>
      </c>
      <c r="AW104" s="3">
        <v>8.7102059999999995E-2</v>
      </c>
      <c r="AX104" s="3">
        <v>0.37002930000000001</v>
      </c>
    </row>
    <row r="105" spans="1:50" ht="19.5" customHeight="1" x14ac:dyDescent="0.2">
      <c r="A105" t="s">
        <v>60</v>
      </c>
      <c r="B105" t="s">
        <v>60</v>
      </c>
      <c r="C105" s="3">
        <v>5.0905889999999996</v>
      </c>
      <c r="D105" s="3">
        <v>0.25</v>
      </c>
      <c r="E105" s="3">
        <v>1.4999999999999999E-2</v>
      </c>
      <c r="F105" s="3">
        <v>4.0000000000000001E-3</v>
      </c>
      <c r="G105" s="4">
        <v>52</v>
      </c>
      <c r="H105" s="3">
        <v>49.5</v>
      </c>
      <c r="I105" s="2" t="s">
        <v>43</v>
      </c>
      <c r="J105" t="s">
        <v>43</v>
      </c>
      <c r="K105" t="s">
        <v>43</v>
      </c>
      <c r="L105" t="s">
        <v>43</v>
      </c>
      <c r="M105" t="s">
        <v>67</v>
      </c>
      <c r="O105" s="3">
        <v>59.4</v>
      </c>
      <c r="P105" s="4">
        <v>104</v>
      </c>
      <c r="Q105" s="4">
        <v>8</v>
      </c>
      <c r="R105" s="3">
        <v>6.1629999999999996E-4</v>
      </c>
      <c r="S105" s="3">
        <v>2.159494E-2</v>
      </c>
      <c r="T105" s="3">
        <v>0.68626723000000001</v>
      </c>
      <c r="U105" s="3">
        <v>0.16683122</v>
      </c>
      <c r="V105" s="3">
        <v>0.12469031999999999</v>
      </c>
      <c r="W105" s="3">
        <v>0.68626723000000001</v>
      </c>
      <c r="X105" s="3">
        <f t="shared" si="12"/>
        <v>1000.5</v>
      </c>
      <c r="Y105" s="4">
        <v>64</v>
      </c>
      <c r="Z105" s="3">
        <v>0.96</v>
      </c>
      <c r="AA105" s="3">
        <f t="shared" si="13"/>
        <v>25927.053415104459</v>
      </c>
      <c r="AB105" s="3">
        <f t="shared" si="14"/>
        <v>1285.7413599999998</v>
      </c>
      <c r="AC105" s="3">
        <f t="shared" si="15"/>
        <v>1221.7413599999998</v>
      </c>
      <c r="AD105" s="12">
        <f t="shared" si="16"/>
        <v>403.59639765982644</v>
      </c>
      <c r="AE105" s="12">
        <f t="shared" si="17"/>
        <v>364.41698015982644</v>
      </c>
      <c r="AF105" s="12">
        <f t="shared" si="18"/>
        <v>405.11020961100718</v>
      </c>
      <c r="AG105" s="12">
        <f t="shared" si="19"/>
        <v>15.6328125</v>
      </c>
      <c r="AH105" s="12">
        <f t="shared" si="20"/>
        <v>1.1116666666666666</v>
      </c>
      <c r="AI105" s="12">
        <f t="shared" si="21"/>
        <v>3.2039094091634147E-7</v>
      </c>
      <c r="AJ105" s="12">
        <f t="shared" si="22"/>
        <v>83.905889441411361</v>
      </c>
      <c r="AK105" s="12">
        <f t="shared" si="23"/>
        <v>0.23988005997001499</v>
      </c>
      <c r="AL105" s="3"/>
      <c r="AM105" s="3"/>
      <c r="AN105" s="3"/>
      <c r="AO105" s="4">
        <v>2</v>
      </c>
      <c r="AP105" s="4">
        <v>0</v>
      </c>
      <c r="AQ105" s="3">
        <v>2.8603999999999999E-3</v>
      </c>
      <c r="AR105" s="4">
        <v>0</v>
      </c>
      <c r="AS105" t="s">
        <v>51</v>
      </c>
      <c r="AT105" s="3">
        <v>6.1672030000000003E-2</v>
      </c>
      <c r="AU105" s="3">
        <v>0.11583401</v>
      </c>
      <c r="AV105" s="3">
        <v>0.32405001999999999</v>
      </c>
      <c r="AW105" s="3">
        <v>8.9037290000000005E-2</v>
      </c>
      <c r="AX105" s="3">
        <v>0.40940663999999999</v>
      </c>
    </row>
    <row r="106" spans="1:50" ht="19.5" customHeight="1" x14ac:dyDescent="0.2">
      <c r="A106" t="s">
        <v>41</v>
      </c>
      <c r="B106" t="s">
        <v>41</v>
      </c>
      <c r="C106" s="3">
        <v>5.0905889999999996</v>
      </c>
      <c r="D106" s="3">
        <v>0.25</v>
      </c>
      <c r="E106" s="3">
        <v>0.02</v>
      </c>
      <c r="F106" s="3">
        <v>5.0000000000000001E-4</v>
      </c>
      <c r="G106" s="4">
        <v>52</v>
      </c>
      <c r="H106" s="3">
        <v>47.8</v>
      </c>
      <c r="I106" s="4">
        <v>79</v>
      </c>
      <c r="J106" t="s">
        <v>54</v>
      </c>
      <c r="K106" t="s">
        <v>43</v>
      </c>
      <c r="L106" t="s">
        <v>43</v>
      </c>
      <c r="M106" t="s">
        <v>59</v>
      </c>
      <c r="O106" s="3">
        <v>57.3</v>
      </c>
      <c r="P106" s="4">
        <v>105</v>
      </c>
      <c r="Q106" s="4">
        <v>9</v>
      </c>
      <c r="R106" s="5">
        <v>2.8669999999999998E-6</v>
      </c>
      <c r="S106" s="3">
        <v>1.0273E-4</v>
      </c>
      <c r="T106" s="3">
        <v>1.1066940000000001E-2</v>
      </c>
      <c r="U106" s="3">
        <v>2.0432530000000001E-2</v>
      </c>
      <c r="V106" s="3">
        <v>0.96839494000000004</v>
      </c>
      <c r="W106" s="3">
        <v>0.96839494000000004</v>
      </c>
      <c r="X106" s="3">
        <f t="shared" si="12"/>
        <v>1000.5</v>
      </c>
      <c r="Y106" s="4">
        <v>64</v>
      </c>
      <c r="Z106" s="3">
        <v>0.96</v>
      </c>
      <c r="AA106" s="3">
        <f t="shared" si="13"/>
        <v>25927.053415104459</v>
      </c>
      <c r="AB106" s="3">
        <f t="shared" si="14"/>
        <v>9837.9308799999981</v>
      </c>
      <c r="AC106" s="3">
        <f t="shared" si="15"/>
        <v>9773.9308799999981</v>
      </c>
      <c r="AD106" s="12">
        <f t="shared" si="16"/>
        <v>23629.122070228892</v>
      </c>
      <c r="AE106" s="12">
        <f t="shared" si="17"/>
        <v>23322.686730228892</v>
      </c>
      <c r="AF106" s="12">
        <f t="shared" si="18"/>
        <v>405.11020961100718</v>
      </c>
      <c r="AG106" s="12">
        <f t="shared" si="19"/>
        <v>27.791666666666668</v>
      </c>
      <c r="AH106" s="12">
        <f t="shared" si="20"/>
        <v>1.7369791666666665E-2</v>
      </c>
      <c r="AI106" s="12">
        <f t="shared" si="21"/>
        <v>6.8405329032303482E-10</v>
      </c>
      <c r="AJ106" s="12">
        <f t="shared" si="22"/>
        <v>13.984314906901895</v>
      </c>
      <c r="AK106" s="12">
        <f t="shared" si="23"/>
        <v>1.4392803598200898</v>
      </c>
      <c r="AL106" s="3"/>
      <c r="AM106" s="3"/>
      <c r="AN106" s="3"/>
      <c r="AO106" s="4">
        <v>3</v>
      </c>
      <c r="AP106" s="4">
        <v>1</v>
      </c>
      <c r="AQ106" s="3">
        <v>0.94999219999999995</v>
      </c>
      <c r="AR106" s="4">
        <v>1</v>
      </c>
      <c r="AS106" t="s">
        <v>41</v>
      </c>
      <c r="AT106" s="3">
        <v>0.10682839</v>
      </c>
      <c r="AU106" s="3">
        <v>0.17515945999999999</v>
      </c>
      <c r="AV106" s="3">
        <v>0.36479743999999997</v>
      </c>
      <c r="AW106" s="3">
        <v>7.7363009999999996E-2</v>
      </c>
      <c r="AX106" s="3">
        <v>0.27585171000000003</v>
      </c>
    </row>
    <row r="107" spans="1:50" ht="19.5" customHeight="1" x14ac:dyDescent="0.2">
      <c r="A107" t="s">
        <v>41</v>
      </c>
      <c r="B107" t="s">
        <v>41</v>
      </c>
      <c r="C107" s="3">
        <v>5.0905889999999996</v>
      </c>
      <c r="D107" s="3">
        <v>0.25</v>
      </c>
      <c r="E107" s="3">
        <v>0.02</v>
      </c>
      <c r="F107" s="3">
        <v>1.5E-3</v>
      </c>
      <c r="G107" s="4">
        <v>52</v>
      </c>
      <c r="H107" s="3">
        <v>53.6</v>
      </c>
      <c r="I107" s="4">
        <v>80</v>
      </c>
      <c r="J107" t="s">
        <v>54</v>
      </c>
      <c r="K107" t="s">
        <v>43</v>
      </c>
      <c r="L107" t="s">
        <v>43</v>
      </c>
      <c r="M107" t="s">
        <v>46</v>
      </c>
      <c r="O107" s="3">
        <v>64.3</v>
      </c>
      <c r="P107" s="4">
        <v>106</v>
      </c>
      <c r="Q107" s="4">
        <v>10</v>
      </c>
      <c r="R107" s="5">
        <v>9.2779999999999999E-6</v>
      </c>
      <c r="S107" s="3">
        <v>3.3238000000000001E-4</v>
      </c>
      <c r="T107" s="3">
        <v>3.4933430000000001E-2</v>
      </c>
      <c r="U107" s="3">
        <v>6.0253309999999997E-2</v>
      </c>
      <c r="V107" s="3">
        <v>0.90447160999999998</v>
      </c>
      <c r="W107" s="3">
        <v>0.90447160999999998</v>
      </c>
      <c r="X107" s="3">
        <f t="shared" si="12"/>
        <v>1000.5</v>
      </c>
      <c r="Y107" s="4">
        <v>64</v>
      </c>
      <c r="Z107" s="3">
        <v>0.96</v>
      </c>
      <c r="AA107" s="3">
        <f t="shared" si="13"/>
        <v>25927.053415104459</v>
      </c>
      <c r="AB107" s="3">
        <f t="shared" si="14"/>
        <v>3321.9769599999995</v>
      </c>
      <c r="AC107" s="3">
        <f t="shared" si="15"/>
        <v>3257.9769599999995</v>
      </c>
      <c r="AD107" s="12">
        <f t="shared" si="16"/>
        <v>2694.2214166920994</v>
      </c>
      <c r="AE107" s="12">
        <f t="shared" si="17"/>
        <v>2591.4096366920994</v>
      </c>
      <c r="AF107" s="12">
        <f t="shared" si="18"/>
        <v>405.11020961100718</v>
      </c>
      <c r="AG107" s="12">
        <f t="shared" si="19"/>
        <v>27.791666666666668</v>
      </c>
      <c r="AH107" s="12">
        <f t="shared" si="20"/>
        <v>0.15632812500000001</v>
      </c>
      <c r="AI107" s="12">
        <f t="shared" si="21"/>
        <v>1.7998051607165194E-8</v>
      </c>
      <c r="AJ107" s="12">
        <f t="shared" si="22"/>
        <v>41.952944720705688</v>
      </c>
      <c r="AK107" s="12">
        <f t="shared" si="23"/>
        <v>0.47976011994002987</v>
      </c>
      <c r="AL107" s="3"/>
      <c r="AM107" s="3"/>
      <c r="AN107" s="3"/>
      <c r="AO107" s="4">
        <v>3</v>
      </c>
      <c r="AP107" s="4">
        <v>1</v>
      </c>
      <c r="AQ107" s="3">
        <v>0.76090420000000003</v>
      </c>
      <c r="AR107" s="4">
        <v>1</v>
      </c>
      <c r="AS107" t="s">
        <v>41</v>
      </c>
      <c r="AT107" s="3">
        <v>9.1113949999999999E-2</v>
      </c>
      <c r="AU107" s="3">
        <v>0.1565377</v>
      </c>
      <c r="AV107" s="3">
        <v>0.35783617000000001</v>
      </c>
      <c r="AW107" s="3">
        <v>8.2038310000000003E-2</v>
      </c>
      <c r="AX107" s="3">
        <v>0.31247386999999999</v>
      </c>
    </row>
    <row r="108" spans="1:50" ht="19.5" customHeight="1" x14ac:dyDescent="0.2">
      <c r="A108" t="s">
        <v>60</v>
      </c>
      <c r="B108" t="s">
        <v>60</v>
      </c>
      <c r="C108" s="3">
        <v>5.0905889999999996</v>
      </c>
      <c r="D108" s="3">
        <v>0.25</v>
      </c>
      <c r="E108" s="3">
        <v>0.02</v>
      </c>
      <c r="F108" s="3">
        <v>3.0000000000000001E-3</v>
      </c>
      <c r="G108" s="4">
        <v>52</v>
      </c>
      <c r="H108" s="3">
        <v>55.9</v>
      </c>
      <c r="I108" s="2" t="s">
        <v>43</v>
      </c>
      <c r="J108" t="s">
        <v>43</v>
      </c>
      <c r="K108" t="s">
        <v>43</v>
      </c>
      <c r="L108" t="s">
        <v>43</v>
      </c>
      <c r="M108" t="s">
        <v>67</v>
      </c>
      <c r="O108" s="3">
        <v>67.099999999999994</v>
      </c>
      <c r="P108" s="4">
        <v>107</v>
      </c>
      <c r="Q108" s="4">
        <v>11</v>
      </c>
      <c r="R108" s="3">
        <v>5.401E-5</v>
      </c>
      <c r="S108" s="3">
        <v>1.93173E-3</v>
      </c>
      <c r="T108" s="3">
        <v>0.17352361999999999</v>
      </c>
      <c r="U108" s="3">
        <v>0.20524804999999999</v>
      </c>
      <c r="V108" s="3">
        <v>0.61924257999999999</v>
      </c>
      <c r="W108" s="3">
        <v>0.61924257999999999</v>
      </c>
      <c r="X108" s="3">
        <f t="shared" si="12"/>
        <v>1000.5</v>
      </c>
      <c r="Y108" s="4">
        <v>64</v>
      </c>
      <c r="Z108" s="3">
        <v>0.96</v>
      </c>
      <c r="AA108" s="3">
        <f t="shared" si="13"/>
        <v>25927.053415104459</v>
      </c>
      <c r="AB108" s="3">
        <f t="shared" si="14"/>
        <v>1692.9884799999998</v>
      </c>
      <c r="AC108" s="3">
        <f t="shared" si="15"/>
        <v>1628.9884799999998</v>
      </c>
      <c r="AD108" s="12">
        <f t="shared" si="16"/>
        <v>699.75829917302485</v>
      </c>
      <c r="AE108" s="12">
        <f t="shared" si="17"/>
        <v>647.85240917302485</v>
      </c>
      <c r="AF108" s="12">
        <f t="shared" si="18"/>
        <v>405.11020961100718</v>
      </c>
      <c r="AG108" s="12">
        <f t="shared" si="19"/>
        <v>27.791666666666668</v>
      </c>
      <c r="AH108" s="12">
        <f t="shared" si="20"/>
        <v>0.62531250000000005</v>
      </c>
      <c r="AI108" s="12">
        <f t="shared" si="21"/>
        <v>1.3859281456485913E-7</v>
      </c>
      <c r="AJ108" s="12">
        <f t="shared" si="22"/>
        <v>83.905889441411375</v>
      </c>
      <c r="AK108" s="12">
        <f t="shared" si="23"/>
        <v>0.23988005997001494</v>
      </c>
      <c r="AL108" s="3"/>
      <c r="AM108" s="3"/>
      <c r="AN108" s="3"/>
      <c r="AO108" s="4">
        <v>3</v>
      </c>
      <c r="AP108" s="4">
        <v>0</v>
      </c>
      <c r="AQ108" s="3">
        <v>0.1485282</v>
      </c>
      <c r="AR108" s="4">
        <v>0</v>
      </c>
      <c r="AS108" t="s">
        <v>51</v>
      </c>
      <c r="AT108" s="3">
        <v>7.1984560000000003E-2</v>
      </c>
      <c r="AU108" s="3">
        <v>0.13101293</v>
      </c>
      <c r="AV108" s="3">
        <v>0.33987115000000001</v>
      </c>
      <c r="AW108" s="3">
        <v>8.7102059999999995E-2</v>
      </c>
      <c r="AX108" s="3">
        <v>0.37002930000000001</v>
      </c>
    </row>
    <row r="109" spans="1:50" ht="19.5" customHeight="1" x14ac:dyDescent="0.2">
      <c r="A109" t="s">
        <v>60</v>
      </c>
      <c r="B109" t="s">
        <v>60</v>
      </c>
      <c r="C109" s="3">
        <v>5.0905889999999996</v>
      </c>
      <c r="D109" s="3">
        <v>0.25</v>
      </c>
      <c r="E109" s="3">
        <v>0.02</v>
      </c>
      <c r="F109" s="3">
        <v>4.0000000000000001E-3</v>
      </c>
      <c r="G109" s="4">
        <v>52</v>
      </c>
      <c r="H109" s="3">
        <v>61.8</v>
      </c>
      <c r="I109" s="2" t="s">
        <v>43</v>
      </c>
      <c r="J109" t="s">
        <v>43</v>
      </c>
      <c r="K109" t="s">
        <v>43</v>
      </c>
      <c r="L109" t="s">
        <v>43</v>
      </c>
      <c r="M109" t="s">
        <v>67</v>
      </c>
      <c r="O109" s="3">
        <v>74.2</v>
      </c>
      <c r="P109" s="4">
        <v>108</v>
      </c>
      <c r="Q109" s="4">
        <v>12</v>
      </c>
      <c r="R109" s="3">
        <v>1.7477000000000001E-4</v>
      </c>
      <c r="S109" s="3">
        <v>6.2230499999999999E-3</v>
      </c>
      <c r="T109" s="3">
        <v>0.40149623000000001</v>
      </c>
      <c r="U109" s="3">
        <v>0.25764131000000001</v>
      </c>
      <c r="V109" s="3">
        <v>0.33446463999999998</v>
      </c>
      <c r="W109" s="3">
        <v>0.40149623000000001</v>
      </c>
      <c r="X109" s="3">
        <f t="shared" si="12"/>
        <v>1000.5</v>
      </c>
      <c r="Y109" s="4">
        <v>64</v>
      </c>
      <c r="Z109" s="3">
        <v>0.96</v>
      </c>
      <c r="AA109" s="3">
        <f t="shared" si="13"/>
        <v>25927.053415104459</v>
      </c>
      <c r="AB109" s="3">
        <f t="shared" si="14"/>
        <v>1285.7413599999998</v>
      </c>
      <c r="AC109" s="3">
        <f t="shared" si="15"/>
        <v>1221.7413599999998</v>
      </c>
      <c r="AD109" s="12">
        <f t="shared" si="16"/>
        <v>403.59639765982644</v>
      </c>
      <c r="AE109" s="12">
        <f t="shared" si="17"/>
        <v>364.41698015982644</v>
      </c>
      <c r="AF109" s="12">
        <f t="shared" si="18"/>
        <v>405.11020961100718</v>
      </c>
      <c r="AG109" s="12">
        <f t="shared" si="19"/>
        <v>27.791666666666668</v>
      </c>
      <c r="AH109" s="12">
        <f t="shared" si="20"/>
        <v>1.1116666666666666</v>
      </c>
      <c r="AI109" s="12">
        <f t="shared" si="21"/>
        <v>3.2039094091634147E-7</v>
      </c>
      <c r="AJ109" s="12">
        <f t="shared" si="22"/>
        <v>111.87451925521516</v>
      </c>
      <c r="AK109" s="12">
        <f t="shared" si="23"/>
        <v>0.17991004497751123</v>
      </c>
      <c r="AL109" s="3"/>
      <c r="AM109" s="3"/>
      <c r="AN109" s="3"/>
      <c r="AO109" s="4">
        <v>3</v>
      </c>
      <c r="AP109" s="4">
        <v>0</v>
      </c>
      <c r="AQ109" s="3">
        <v>2.1173299999999999E-2</v>
      </c>
      <c r="AR109" s="4">
        <v>0</v>
      </c>
      <c r="AS109" t="s">
        <v>51</v>
      </c>
      <c r="AT109" s="3">
        <v>6.1672030000000003E-2</v>
      </c>
      <c r="AU109" s="3">
        <v>0.11583401</v>
      </c>
      <c r="AV109" s="3">
        <v>0.32405001999999999</v>
      </c>
      <c r="AW109" s="3">
        <v>8.9037290000000005E-2</v>
      </c>
      <c r="AX109" s="3">
        <v>0.40940663999999999</v>
      </c>
    </row>
    <row r="110" spans="1:50" ht="19.5" customHeight="1" x14ac:dyDescent="0.2">
      <c r="A110" t="s">
        <v>41</v>
      </c>
      <c r="B110" t="s">
        <v>41</v>
      </c>
      <c r="C110" s="3">
        <v>5.0905889999999996</v>
      </c>
      <c r="D110" s="3">
        <v>0.25</v>
      </c>
      <c r="E110" s="3">
        <v>2.5000000000000001E-2</v>
      </c>
      <c r="F110" s="3">
        <v>5.0000000000000001E-4</v>
      </c>
      <c r="G110" s="4">
        <v>52</v>
      </c>
      <c r="H110" s="3">
        <v>58.3</v>
      </c>
      <c r="I110" s="4">
        <v>77</v>
      </c>
      <c r="J110" t="s">
        <v>54</v>
      </c>
      <c r="K110" t="s">
        <v>43</v>
      </c>
      <c r="L110" t="s">
        <v>43</v>
      </c>
      <c r="M110" t="s">
        <v>59</v>
      </c>
      <c r="O110" s="3">
        <v>69.900000000000006</v>
      </c>
      <c r="P110" s="4">
        <v>109</v>
      </c>
      <c r="Q110" s="4">
        <v>13</v>
      </c>
      <c r="R110" s="5">
        <v>8.1269999999999997E-7</v>
      </c>
      <c r="S110" s="3">
        <v>2.9119999999999999E-5</v>
      </c>
      <c r="T110" s="3">
        <v>3.1625899999999998E-3</v>
      </c>
      <c r="U110" s="3">
        <v>5.9738300000000003E-3</v>
      </c>
      <c r="V110" s="3">
        <v>0.99083363999999996</v>
      </c>
      <c r="W110" s="3">
        <v>0.99083363999999996</v>
      </c>
      <c r="X110" s="3">
        <f t="shared" si="12"/>
        <v>1000.5</v>
      </c>
      <c r="Y110" s="4">
        <v>64</v>
      </c>
      <c r="Z110" s="3">
        <v>0.96</v>
      </c>
      <c r="AA110" s="3">
        <f t="shared" si="13"/>
        <v>25927.053415104459</v>
      </c>
      <c r="AB110" s="3">
        <f t="shared" si="14"/>
        <v>9837.9308799999981</v>
      </c>
      <c r="AC110" s="3">
        <f t="shared" si="15"/>
        <v>9773.9308799999981</v>
      </c>
      <c r="AD110" s="12">
        <f t="shared" si="16"/>
        <v>23629.122070228892</v>
      </c>
      <c r="AE110" s="12">
        <f t="shared" si="17"/>
        <v>23322.686730228892</v>
      </c>
      <c r="AF110" s="12">
        <f t="shared" si="18"/>
        <v>405.11020961100718</v>
      </c>
      <c r="AG110" s="12">
        <f t="shared" si="19"/>
        <v>43.424479166666679</v>
      </c>
      <c r="AH110" s="12">
        <f t="shared" si="20"/>
        <v>1.7369791666666665E-2</v>
      </c>
      <c r="AI110" s="12">
        <f t="shared" si="21"/>
        <v>6.8405329032303482E-10</v>
      </c>
      <c r="AJ110" s="12">
        <f t="shared" si="22"/>
        <v>17.480393633627369</v>
      </c>
      <c r="AK110" s="12">
        <f t="shared" si="23"/>
        <v>1.1514242878560719</v>
      </c>
      <c r="AL110" s="3"/>
      <c r="AM110" s="3"/>
      <c r="AN110" s="3"/>
      <c r="AO110" s="4">
        <v>3</v>
      </c>
      <c r="AP110" s="4">
        <v>1</v>
      </c>
      <c r="AQ110" s="3">
        <v>0.99326320000000001</v>
      </c>
      <c r="AR110" s="4">
        <v>1</v>
      </c>
      <c r="AS110" t="s">
        <v>41</v>
      </c>
      <c r="AT110" s="3">
        <v>0.10682839</v>
      </c>
      <c r="AU110" s="3">
        <v>0.17515945999999999</v>
      </c>
      <c r="AV110" s="3">
        <v>0.36479743999999997</v>
      </c>
      <c r="AW110" s="3">
        <v>7.7363009999999996E-2</v>
      </c>
      <c r="AX110" s="3">
        <v>0.27585171000000003</v>
      </c>
    </row>
    <row r="111" spans="1:50" ht="19.5" customHeight="1" x14ac:dyDescent="0.2">
      <c r="A111" t="s">
        <v>41</v>
      </c>
      <c r="B111" t="s">
        <v>41</v>
      </c>
      <c r="C111" s="3">
        <v>5.0905889999999996</v>
      </c>
      <c r="D111" s="3">
        <v>0.25</v>
      </c>
      <c r="E111" s="3">
        <v>2.5000000000000001E-2</v>
      </c>
      <c r="F111" s="3">
        <v>1.5E-3</v>
      </c>
      <c r="G111" s="4">
        <v>52</v>
      </c>
      <c r="H111" s="3">
        <v>64.7</v>
      </c>
      <c r="I111" s="4">
        <v>98</v>
      </c>
      <c r="J111" t="s">
        <v>54</v>
      </c>
      <c r="K111" t="s">
        <v>43</v>
      </c>
      <c r="L111" t="s">
        <v>43</v>
      </c>
      <c r="M111" t="s">
        <v>46</v>
      </c>
      <c r="O111" s="3">
        <v>77.599999999999994</v>
      </c>
      <c r="P111" s="4">
        <v>110</v>
      </c>
      <c r="Q111" s="4">
        <v>14</v>
      </c>
      <c r="R111" s="5">
        <v>2.6299999999999998E-6</v>
      </c>
      <c r="S111" s="3">
        <v>9.4240000000000006E-5</v>
      </c>
      <c r="T111" s="3">
        <v>1.01615E-2</v>
      </c>
      <c r="U111" s="3">
        <v>1.880983E-2</v>
      </c>
      <c r="V111" s="3">
        <v>0.97093180000000001</v>
      </c>
      <c r="W111" s="3">
        <v>0.97093180000000001</v>
      </c>
      <c r="X111" s="3">
        <f t="shared" si="12"/>
        <v>1000.5</v>
      </c>
      <c r="Y111" s="4">
        <v>64</v>
      </c>
      <c r="Z111" s="3">
        <v>0.96</v>
      </c>
      <c r="AA111" s="3">
        <f t="shared" si="13"/>
        <v>25927.053415104459</v>
      </c>
      <c r="AB111" s="3">
        <f t="shared" si="14"/>
        <v>3321.9769599999995</v>
      </c>
      <c r="AC111" s="3">
        <f t="shared" si="15"/>
        <v>3257.9769599999995</v>
      </c>
      <c r="AD111" s="12">
        <f t="shared" si="16"/>
        <v>2694.2214166920994</v>
      </c>
      <c r="AE111" s="12">
        <f t="shared" si="17"/>
        <v>2591.4096366920994</v>
      </c>
      <c r="AF111" s="12">
        <f t="shared" si="18"/>
        <v>405.11020961100718</v>
      </c>
      <c r="AG111" s="12">
        <f t="shared" si="19"/>
        <v>43.424479166666679</v>
      </c>
      <c r="AH111" s="12">
        <f t="shared" si="20"/>
        <v>0.15632812500000001</v>
      </c>
      <c r="AI111" s="12">
        <f t="shared" si="21"/>
        <v>1.7998051607165194E-8</v>
      </c>
      <c r="AJ111" s="12">
        <f t="shared" si="22"/>
        <v>52.441180900882109</v>
      </c>
      <c r="AK111" s="12">
        <f t="shared" si="23"/>
        <v>0.38380809595202398</v>
      </c>
      <c r="AL111" s="3"/>
      <c r="AM111" s="3"/>
      <c r="AN111" s="3"/>
      <c r="AO111" s="4">
        <v>3</v>
      </c>
      <c r="AP111" s="4">
        <v>1</v>
      </c>
      <c r="AQ111" s="3">
        <v>0.95989170000000001</v>
      </c>
      <c r="AR111" s="4">
        <v>1</v>
      </c>
      <c r="AS111" t="s">
        <v>41</v>
      </c>
      <c r="AT111" s="3">
        <v>9.1113949999999999E-2</v>
      </c>
      <c r="AU111" s="3">
        <v>0.1565377</v>
      </c>
      <c r="AV111" s="3">
        <v>0.35783617000000001</v>
      </c>
      <c r="AW111" s="3">
        <v>8.2038310000000003E-2</v>
      </c>
      <c r="AX111" s="3">
        <v>0.31247386999999999</v>
      </c>
    </row>
    <row r="112" spans="1:50" ht="19.5" customHeight="1" x14ac:dyDescent="0.2">
      <c r="A112" t="s">
        <v>48</v>
      </c>
      <c r="B112" t="s">
        <v>48</v>
      </c>
      <c r="C112" s="3">
        <v>5.0905889999999996</v>
      </c>
      <c r="D112" s="3">
        <v>0.25</v>
      </c>
      <c r="E112" s="3">
        <v>2.5000000000000001E-2</v>
      </c>
      <c r="F112" s="3">
        <v>3.0000000000000001E-3</v>
      </c>
      <c r="G112" s="4">
        <v>52</v>
      </c>
      <c r="H112" s="3">
        <v>68.7</v>
      </c>
      <c r="I112" s="4">
        <v>130</v>
      </c>
      <c r="J112" t="s">
        <v>54</v>
      </c>
      <c r="K112" t="s">
        <v>43</v>
      </c>
      <c r="L112" t="s">
        <v>43</v>
      </c>
      <c r="M112" t="s">
        <v>71</v>
      </c>
      <c r="O112" s="3">
        <v>82.4</v>
      </c>
      <c r="P112" s="4">
        <v>111</v>
      </c>
      <c r="Q112" s="4">
        <v>15</v>
      </c>
      <c r="R112" s="3">
        <v>1.5310000000000001E-5</v>
      </c>
      <c r="S112" s="3">
        <v>5.4836999999999996E-4</v>
      </c>
      <c r="T112" s="3">
        <v>5.6342740000000002E-2</v>
      </c>
      <c r="U112" s="3">
        <v>9.1517219999999996E-2</v>
      </c>
      <c r="V112" s="3">
        <v>0.85157634999999998</v>
      </c>
      <c r="W112" s="3">
        <v>0.85157634999999998</v>
      </c>
      <c r="X112" s="3">
        <f t="shared" si="12"/>
        <v>1000.5</v>
      </c>
      <c r="Y112" s="4">
        <v>64</v>
      </c>
      <c r="Z112" s="3">
        <v>0.96</v>
      </c>
      <c r="AA112" s="3">
        <f t="shared" si="13"/>
        <v>25927.053415104459</v>
      </c>
      <c r="AB112" s="3">
        <f t="shared" si="14"/>
        <v>1692.9884799999998</v>
      </c>
      <c r="AC112" s="3">
        <f t="shared" si="15"/>
        <v>1628.9884799999998</v>
      </c>
      <c r="AD112" s="12">
        <f t="shared" si="16"/>
        <v>699.75829917302485</v>
      </c>
      <c r="AE112" s="12">
        <f t="shared" si="17"/>
        <v>647.85240917302485</v>
      </c>
      <c r="AF112" s="12">
        <f t="shared" si="18"/>
        <v>405.11020961100718</v>
      </c>
      <c r="AG112" s="12">
        <f t="shared" si="19"/>
        <v>43.424479166666679</v>
      </c>
      <c r="AH112" s="12">
        <f t="shared" si="20"/>
        <v>0.62531250000000005</v>
      </c>
      <c r="AI112" s="12">
        <f t="shared" si="21"/>
        <v>1.3859281456485913E-7</v>
      </c>
      <c r="AJ112" s="12">
        <f t="shared" si="22"/>
        <v>104.88236180176422</v>
      </c>
      <c r="AK112" s="12">
        <f t="shared" si="23"/>
        <v>0.19190404797601199</v>
      </c>
      <c r="AL112" s="3"/>
      <c r="AM112" s="3"/>
      <c r="AN112" s="3"/>
      <c r="AO112" s="4">
        <v>3</v>
      </c>
      <c r="AP112" s="4">
        <v>0</v>
      </c>
      <c r="AQ112" s="3">
        <v>0.55608250000000004</v>
      </c>
      <c r="AR112" s="4">
        <v>1</v>
      </c>
      <c r="AS112" t="s">
        <v>51</v>
      </c>
      <c r="AT112" s="3">
        <v>7.1984560000000003E-2</v>
      </c>
      <c r="AU112" s="3">
        <v>0.13101293</v>
      </c>
      <c r="AV112" s="3">
        <v>0.33987115000000001</v>
      </c>
      <c r="AW112" s="3">
        <v>8.7102059999999995E-2</v>
      </c>
      <c r="AX112" s="3">
        <v>0.37002930000000001</v>
      </c>
    </row>
    <row r="113" spans="1:50" ht="19.5" customHeight="1" x14ac:dyDescent="0.2">
      <c r="A113" t="s">
        <v>60</v>
      </c>
      <c r="B113" t="s">
        <v>60</v>
      </c>
      <c r="C113" s="3">
        <v>5.0905889999999996</v>
      </c>
      <c r="D113" s="3">
        <v>0.25</v>
      </c>
      <c r="E113" s="3">
        <v>2.5000000000000001E-2</v>
      </c>
      <c r="F113" s="3">
        <v>4.0000000000000001E-3</v>
      </c>
      <c r="G113" s="4">
        <v>52</v>
      </c>
      <c r="H113" s="3">
        <v>71.7</v>
      </c>
      <c r="I113" s="2" t="s">
        <v>43</v>
      </c>
      <c r="J113" t="s">
        <v>43</v>
      </c>
      <c r="K113" t="s">
        <v>43</v>
      </c>
      <c r="L113" t="s">
        <v>43</v>
      </c>
      <c r="M113" t="s">
        <v>67</v>
      </c>
      <c r="N113" t="s">
        <v>75</v>
      </c>
      <c r="O113" s="4">
        <v>86</v>
      </c>
      <c r="P113" s="4">
        <v>112</v>
      </c>
      <c r="Q113" s="4">
        <v>16</v>
      </c>
      <c r="R113" s="3">
        <v>4.9549999999999998E-5</v>
      </c>
      <c r="S113" s="3">
        <v>1.7723299999999999E-3</v>
      </c>
      <c r="T113" s="3">
        <v>0.16154843999999999</v>
      </c>
      <c r="U113" s="3">
        <v>0.19726141999999999</v>
      </c>
      <c r="V113" s="3">
        <v>0.63936826000000002</v>
      </c>
      <c r="W113" s="3">
        <v>0.63936826000000002</v>
      </c>
      <c r="X113" s="3">
        <f t="shared" si="12"/>
        <v>1000.5</v>
      </c>
      <c r="Y113" s="4">
        <v>64</v>
      </c>
      <c r="Z113" s="3">
        <v>0.96</v>
      </c>
      <c r="AA113" s="3">
        <f t="shared" si="13"/>
        <v>25927.053415104459</v>
      </c>
      <c r="AB113" s="3">
        <f t="shared" si="14"/>
        <v>1285.7413599999998</v>
      </c>
      <c r="AC113" s="3">
        <f t="shared" si="15"/>
        <v>1221.7413599999998</v>
      </c>
      <c r="AD113" s="12">
        <f t="shared" si="16"/>
        <v>403.59639765982644</v>
      </c>
      <c r="AE113" s="12">
        <f t="shared" si="17"/>
        <v>364.41698015982644</v>
      </c>
      <c r="AF113" s="12">
        <f t="shared" si="18"/>
        <v>405.11020961100718</v>
      </c>
      <c r="AG113" s="12">
        <f t="shared" si="19"/>
        <v>43.424479166666679</v>
      </c>
      <c r="AH113" s="12">
        <f t="shared" si="20"/>
        <v>1.1116666666666666</v>
      </c>
      <c r="AI113" s="12">
        <f t="shared" si="21"/>
        <v>3.2039094091634147E-7</v>
      </c>
      <c r="AJ113" s="12">
        <f t="shared" si="22"/>
        <v>139.84314906901895</v>
      </c>
      <c r="AK113" s="12">
        <f t="shared" si="23"/>
        <v>0.14392803598200898</v>
      </c>
      <c r="AL113" s="3"/>
      <c r="AM113" s="3"/>
      <c r="AN113" s="3"/>
      <c r="AO113" s="4">
        <v>3</v>
      </c>
      <c r="AP113" s="4">
        <v>0</v>
      </c>
      <c r="AQ113" s="3">
        <v>0.1310017</v>
      </c>
      <c r="AR113" s="4">
        <v>0</v>
      </c>
      <c r="AS113" t="s">
        <v>51</v>
      </c>
      <c r="AT113" s="3">
        <v>6.1672030000000003E-2</v>
      </c>
      <c r="AU113" s="3">
        <v>0.11583401</v>
      </c>
      <c r="AV113" s="3">
        <v>0.32405001999999999</v>
      </c>
      <c r="AW113" s="3">
        <v>8.9037290000000005E-2</v>
      </c>
      <c r="AX113" s="3">
        <v>0.40940663999999999</v>
      </c>
    </row>
    <row r="114" spans="1:50" ht="19.5" customHeight="1" x14ac:dyDescent="0.2">
      <c r="A114" t="s">
        <v>68</v>
      </c>
      <c r="B114" t="s">
        <v>68</v>
      </c>
      <c r="C114" s="3">
        <v>5.0905889999999996</v>
      </c>
      <c r="D114" s="4">
        <v>1</v>
      </c>
      <c r="E114" s="3">
        <v>0.01</v>
      </c>
      <c r="F114" s="3">
        <v>5.0000000000000001E-4</v>
      </c>
      <c r="G114" s="4">
        <v>52</v>
      </c>
      <c r="H114" s="3">
        <v>23.9</v>
      </c>
      <c r="I114" s="2" t="s">
        <v>43</v>
      </c>
      <c r="J114" t="s">
        <v>43</v>
      </c>
      <c r="K114" t="s">
        <v>43</v>
      </c>
      <c r="L114" t="s">
        <v>43</v>
      </c>
      <c r="M114" t="s">
        <v>67</v>
      </c>
      <c r="O114" s="3">
        <v>28.7</v>
      </c>
      <c r="P114" s="4">
        <v>113</v>
      </c>
      <c r="Q114" s="4">
        <v>1</v>
      </c>
      <c r="R114" s="3">
        <v>3.3481249999999997E-2</v>
      </c>
      <c r="S114" s="3">
        <v>0.52715725000000002</v>
      </c>
      <c r="T114" s="3">
        <v>0.43208971000000002</v>
      </c>
      <c r="U114" s="3">
        <v>4.7422699999999998E-3</v>
      </c>
      <c r="V114" s="3">
        <v>2.5295199999999999E-3</v>
      </c>
      <c r="W114" s="3">
        <v>0.52715725000000002</v>
      </c>
      <c r="X114" s="4">
        <f t="shared" si="12"/>
        <v>1002</v>
      </c>
      <c r="Y114" s="4">
        <v>106</v>
      </c>
      <c r="Z114" s="3">
        <v>2.1</v>
      </c>
      <c r="AA114" s="3">
        <f t="shared" si="13"/>
        <v>25965.924559654839</v>
      </c>
      <c r="AB114" s="3">
        <f t="shared" si="14"/>
        <v>21486.4738</v>
      </c>
      <c r="AC114" s="3">
        <f t="shared" si="15"/>
        <v>21380.4738</v>
      </c>
      <c r="AD114" s="12">
        <f t="shared" si="16"/>
        <v>41088.337162521042</v>
      </c>
      <c r="AE114" s="12">
        <f t="shared" si="17"/>
        <v>40683.931996483305</v>
      </c>
      <c r="AF114" s="12">
        <f t="shared" si="18"/>
        <v>244.96155244957396</v>
      </c>
      <c r="AG114" s="12">
        <f t="shared" si="19"/>
        <v>2.4084353741496596</v>
      </c>
      <c r="AH114" s="12">
        <f t="shared" si="20"/>
        <v>6.0210884353741499E-3</v>
      </c>
      <c r="AI114" s="12">
        <f t="shared" si="21"/>
        <v>4.9257464002370552E-10</v>
      </c>
      <c r="AJ114" s="12">
        <f t="shared" si="22"/>
        <v>1.8847509223680552</v>
      </c>
      <c r="AK114" s="12">
        <f t="shared" si="23"/>
        <v>8.3041464241328669</v>
      </c>
      <c r="AL114" s="3"/>
      <c r="AM114" s="3"/>
      <c r="AN114" s="3"/>
      <c r="AO114" s="4">
        <v>2</v>
      </c>
      <c r="AP114" s="4">
        <v>0</v>
      </c>
      <c r="AQ114" s="3">
        <v>1.8058399999999999E-2</v>
      </c>
      <c r="AR114" s="4">
        <v>0</v>
      </c>
      <c r="AS114" t="s">
        <v>68</v>
      </c>
      <c r="AT114" s="3">
        <v>0.11157462</v>
      </c>
      <c r="AU114" s="3">
        <v>0.18039763</v>
      </c>
      <c r="AV114" s="3">
        <v>0.36587966999999999</v>
      </c>
      <c r="AW114" s="3">
        <v>7.5936779999999995E-2</v>
      </c>
      <c r="AX114" s="3">
        <v>0.26621129999999998</v>
      </c>
    </row>
    <row r="115" spans="1:50" ht="19.5" customHeight="1" x14ac:dyDescent="0.2">
      <c r="A115" t="s">
        <v>68</v>
      </c>
      <c r="B115" t="s">
        <v>68</v>
      </c>
      <c r="C115" s="3">
        <v>5.0905889999999996</v>
      </c>
      <c r="D115" s="4">
        <v>1</v>
      </c>
      <c r="E115" s="3">
        <v>0.01</v>
      </c>
      <c r="F115" s="3">
        <v>1.5E-3</v>
      </c>
      <c r="G115" s="4">
        <v>52</v>
      </c>
      <c r="H115" s="3">
        <v>23.9</v>
      </c>
      <c r="I115" s="2" t="s">
        <v>43</v>
      </c>
      <c r="J115" t="s">
        <v>43</v>
      </c>
      <c r="K115" t="s">
        <v>43</v>
      </c>
      <c r="L115" t="s">
        <v>53</v>
      </c>
      <c r="M115" t="s">
        <v>67</v>
      </c>
      <c r="N115" t="s">
        <v>76</v>
      </c>
      <c r="O115" s="3">
        <v>28.7</v>
      </c>
      <c r="P115" s="4">
        <v>114</v>
      </c>
      <c r="Q115" s="4">
        <v>2</v>
      </c>
      <c r="R115" s="3">
        <v>0.1008043</v>
      </c>
      <c r="S115" s="3">
        <v>0.70424379000000004</v>
      </c>
      <c r="T115" s="3">
        <v>0.19269354999999999</v>
      </c>
      <c r="U115" s="3">
        <v>1.4753699999999999E-3</v>
      </c>
      <c r="V115" s="3">
        <v>7.8299999999999995E-4</v>
      </c>
      <c r="W115" s="3">
        <v>0.70424379000000004</v>
      </c>
      <c r="X115" s="4">
        <f t="shared" si="12"/>
        <v>1002</v>
      </c>
      <c r="Y115" s="4">
        <v>106</v>
      </c>
      <c r="Z115" s="3">
        <v>2.1</v>
      </c>
      <c r="AA115" s="3">
        <f t="shared" si="13"/>
        <v>25965.924559654839</v>
      </c>
      <c r="AB115" s="3">
        <f t="shared" si="14"/>
        <v>7232.8245999999999</v>
      </c>
      <c r="AC115" s="3">
        <f t="shared" si="15"/>
        <v>7126.8245999999999</v>
      </c>
      <c r="AD115" s="12">
        <f t="shared" si="16"/>
        <v>4655.9052771773904</v>
      </c>
      <c r="AE115" s="12">
        <f t="shared" si="17"/>
        <v>4520.436888498145</v>
      </c>
      <c r="AF115" s="12">
        <f t="shared" si="18"/>
        <v>244.96155244957396</v>
      </c>
      <c r="AG115" s="12">
        <f t="shared" si="19"/>
        <v>2.4084353741496596</v>
      </c>
      <c r="AH115" s="12">
        <f t="shared" si="20"/>
        <v>5.4189795918367346E-2</v>
      </c>
      <c r="AI115" s="12">
        <f t="shared" si="21"/>
        <v>1.3040905054196834E-8</v>
      </c>
      <c r="AJ115" s="12">
        <f t="shared" si="22"/>
        <v>5.6542527671041656</v>
      </c>
      <c r="AK115" s="12">
        <f t="shared" si="23"/>
        <v>2.7680488080442887</v>
      </c>
      <c r="AL115" s="3"/>
      <c r="AM115" s="3"/>
      <c r="AN115" s="3"/>
      <c r="AO115" s="4">
        <v>2</v>
      </c>
      <c r="AP115" s="4">
        <v>0</v>
      </c>
      <c r="AQ115" s="3">
        <v>8.8150999999999993E-3</v>
      </c>
      <c r="AR115" s="4">
        <v>0</v>
      </c>
      <c r="AS115" t="s">
        <v>68</v>
      </c>
      <c r="AT115" s="3">
        <v>0.10377419</v>
      </c>
      <c r="AU115" s="3">
        <v>0.17169618</v>
      </c>
      <c r="AV115" s="3">
        <v>0.36387365999999999</v>
      </c>
      <c r="AW115" s="3">
        <v>7.8281279999999995E-2</v>
      </c>
      <c r="AX115" s="3">
        <v>0.28237467999999999</v>
      </c>
    </row>
    <row r="116" spans="1:50" ht="19.5" customHeight="1" x14ac:dyDescent="0.2">
      <c r="A116" t="s">
        <v>68</v>
      </c>
      <c r="B116" t="s">
        <v>68</v>
      </c>
      <c r="C116" s="3">
        <v>5.0905889999999996</v>
      </c>
      <c r="D116" s="4">
        <v>1</v>
      </c>
      <c r="E116" s="3">
        <v>0.01</v>
      </c>
      <c r="F116" s="3">
        <v>3.0000000000000001E-3</v>
      </c>
      <c r="G116" s="4">
        <v>52</v>
      </c>
      <c r="H116" s="3">
        <v>23.3</v>
      </c>
      <c r="I116" s="2" t="s">
        <v>43</v>
      </c>
      <c r="J116" t="s">
        <v>43</v>
      </c>
      <c r="K116" t="s">
        <v>43</v>
      </c>
      <c r="L116" t="s">
        <v>53</v>
      </c>
      <c r="M116" t="s">
        <v>67</v>
      </c>
      <c r="N116" t="s">
        <v>77</v>
      </c>
      <c r="O116" s="4">
        <v>28</v>
      </c>
      <c r="P116" s="4">
        <v>115</v>
      </c>
      <c r="Q116" s="4">
        <v>3</v>
      </c>
      <c r="R116" s="3">
        <v>0.39490819999999999</v>
      </c>
      <c r="S116" s="3">
        <v>0.56515658000000002</v>
      </c>
      <c r="T116" s="3">
        <v>3.9546579999999998E-2</v>
      </c>
      <c r="U116" s="3">
        <v>2.5407000000000001E-4</v>
      </c>
      <c r="V116" s="3">
        <v>1.3458E-4</v>
      </c>
      <c r="W116" s="3">
        <v>0.56515658000000002</v>
      </c>
      <c r="X116" s="4">
        <f t="shared" si="12"/>
        <v>1002</v>
      </c>
      <c r="Y116" s="4">
        <v>106</v>
      </c>
      <c r="Z116" s="3">
        <v>2.1</v>
      </c>
      <c r="AA116" s="3">
        <f t="shared" si="13"/>
        <v>25965.924559654839</v>
      </c>
      <c r="AB116" s="3">
        <f t="shared" si="14"/>
        <v>3669.4123</v>
      </c>
      <c r="AC116" s="3">
        <f t="shared" si="15"/>
        <v>3563.4123</v>
      </c>
      <c r="AD116" s="12">
        <f t="shared" si="16"/>
        <v>1198.343416464159</v>
      </c>
      <c r="AE116" s="12">
        <f t="shared" si="17"/>
        <v>1130.1092221245362</v>
      </c>
      <c r="AF116" s="12">
        <f t="shared" si="18"/>
        <v>244.96155244957396</v>
      </c>
      <c r="AG116" s="12">
        <f t="shared" si="19"/>
        <v>2.4084353741496596</v>
      </c>
      <c r="AH116" s="12">
        <f t="shared" si="20"/>
        <v>0.21675918367346939</v>
      </c>
      <c r="AI116" s="12">
        <f t="shared" si="21"/>
        <v>1.0133525636608747E-7</v>
      </c>
      <c r="AJ116" s="12">
        <f t="shared" si="22"/>
        <v>11.308505534208331</v>
      </c>
      <c r="AK116" s="12">
        <f t="shared" si="23"/>
        <v>1.3840244040221443</v>
      </c>
      <c r="AL116" s="3"/>
      <c r="AM116" s="3"/>
      <c r="AN116" s="3"/>
      <c r="AO116" s="4">
        <v>2</v>
      </c>
      <c r="AP116" s="4">
        <v>0</v>
      </c>
      <c r="AQ116" s="3">
        <v>2.7583999999999998E-3</v>
      </c>
      <c r="AR116" s="4">
        <v>0</v>
      </c>
      <c r="AS116" t="s">
        <v>68</v>
      </c>
      <c r="AT116" s="3">
        <v>9.3225760000000005E-2</v>
      </c>
      <c r="AU116" s="3">
        <v>0.15915840000000001</v>
      </c>
      <c r="AV116" s="3">
        <v>0.35911633999999998</v>
      </c>
      <c r="AW116" s="3">
        <v>8.1422090000000003E-2</v>
      </c>
      <c r="AX116" s="3">
        <v>0.3070774</v>
      </c>
    </row>
    <row r="117" spans="1:50" ht="19.5" customHeight="1" x14ac:dyDescent="0.2">
      <c r="A117" t="s">
        <v>68</v>
      </c>
      <c r="B117" t="s">
        <v>68</v>
      </c>
      <c r="C117" s="3">
        <v>5.0905889999999996</v>
      </c>
      <c r="D117" s="4">
        <v>1</v>
      </c>
      <c r="E117" s="3">
        <v>0.01</v>
      </c>
      <c r="F117" s="3">
        <v>4.0000000000000001E-3</v>
      </c>
      <c r="G117" s="4">
        <v>52</v>
      </c>
      <c r="H117" s="3">
        <v>30.8</v>
      </c>
      <c r="I117" s="2" t="s">
        <v>43</v>
      </c>
      <c r="J117" t="s">
        <v>43</v>
      </c>
      <c r="K117" t="s">
        <v>43</v>
      </c>
      <c r="L117" t="s">
        <v>53</v>
      </c>
      <c r="M117" t="s">
        <v>67</v>
      </c>
      <c r="N117" t="s">
        <v>77</v>
      </c>
      <c r="O117" s="4">
        <v>37</v>
      </c>
      <c r="P117" s="4">
        <v>116</v>
      </c>
      <c r="Q117" s="4">
        <v>4</v>
      </c>
      <c r="R117" s="3">
        <v>0.67867043999999999</v>
      </c>
      <c r="S117" s="3">
        <v>0.30863914999999997</v>
      </c>
      <c r="T117" s="3">
        <v>1.257028E-2</v>
      </c>
      <c r="U117" s="3">
        <v>7.8540000000000004E-5</v>
      </c>
      <c r="V117" s="3">
        <v>4.159E-5</v>
      </c>
      <c r="W117" s="3">
        <v>0.67867043999999999</v>
      </c>
      <c r="X117" s="4">
        <f t="shared" si="12"/>
        <v>1002</v>
      </c>
      <c r="Y117" s="4">
        <v>106</v>
      </c>
      <c r="Z117" s="3">
        <v>2.1</v>
      </c>
      <c r="AA117" s="3">
        <f t="shared" si="13"/>
        <v>25965.924559654839</v>
      </c>
      <c r="AB117" s="3">
        <f t="shared" si="14"/>
        <v>2778.559225</v>
      </c>
      <c r="AC117" s="3">
        <f t="shared" si="15"/>
        <v>2672.559225</v>
      </c>
      <c r="AD117" s="12">
        <f t="shared" si="16"/>
        <v>687.11208319976868</v>
      </c>
      <c r="AE117" s="12">
        <f t="shared" si="17"/>
        <v>635.68643744505164</v>
      </c>
      <c r="AF117" s="12">
        <f t="shared" si="18"/>
        <v>244.96155244957396</v>
      </c>
      <c r="AG117" s="12">
        <f t="shared" si="19"/>
        <v>2.4084353741496596</v>
      </c>
      <c r="AH117" s="12">
        <f t="shared" si="20"/>
        <v>0.38534965986394559</v>
      </c>
      <c r="AI117" s="12">
        <f t="shared" si="21"/>
        <v>2.3564217113168961E-7</v>
      </c>
      <c r="AJ117" s="12">
        <f t="shared" si="22"/>
        <v>15.078007378944442</v>
      </c>
      <c r="AK117" s="12">
        <f t="shared" si="23"/>
        <v>1.0380183030166084</v>
      </c>
      <c r="AL117" s="3"/>
      <c r="AM117" s="3"/>
      <c r="AN117" s="3"/>
      <c r="AO117" s="4">
        <v>2</v>
      </c>
      <c r="AP117" s="4">
        <v>0</v>
      </c>
      <c r="AQ117" s="3">
        <v>1.2032E-3</v>
      </c>
      <c r="AR117" s="4">
        <v>0</v>
      </c>
      <c r="AS117" t="s">
        <v>68</v>
      </c>
      <c r="AT117" s="3">
        <v>8.6887699999999998E-2</v>
      </c>
      <c r="AU117" s="3">
        <v>0.15117869</v>
      </c>
      <c r="AV117" s="3">
        <v>0.35490217000000002</v>
      </c>
      <c r="AW117" s="3">
        <v>8.3249530000000002E-2</v>
      </c>
      <c r="AX117" s="3">
        <v>0.32378191000000001</v>
      </c>
    </row>
    <row r="118" spans="1:50" ht="19.5" customHeight="1" x14ac:dyDescent="0.2">
      <c r="A118" t="s">
        <v>60</v>
      </c>
      <c r="B118" t="s">
        <v>60</v>
      </c>
      <c r="C118" s="3">
        <v>5.0905889999999996</v>
      </c>
      <c r="D118" s="4">
        <v>1</v>
      </c>
      <c r="E118" s="3">
        <v>1.4999999999999999E-2</v>
      </c>
      <c r="F118" s="3">
        <v>5.0000000000000001E-4</v>
      </c>
      <c r="G118" s="4">
        <v>52</v>
      </c>
      <c r="H118" s="3">
        <v>40.200000000000003</v>
      </c>
      <c r="I118" s="2" t="s">
        <v>43</v>
      </c>
      <c r="J118" t="s">
        <v>43</v>
      </c>
      <c r="K118" t="s">
        <v>43</v>
      </c>
      <c r="L118" t="s">
        <v>43</v>
      </c>
      <c r="M118" t="s">
        <v>67</v>
      </c>
      <c r="O118" s="3">
        <v>48.2</v>
      </c>
      <c r="P118" s="4">
        <v>117</v>
      </c>
      <c r="Q118" s="4">
        <v>5</v>
      </c>
      <c r="R118" s="3">
        <v>9.7238800000000007E-3</v>
      </c>
      <c r="S118" s="3">
        <v>0.25590193</v>
      </c>
      <c r="T118" s="3">
        <v>0.70918358999999997</v>
      </c>
      <c r="U118" s="3">
        <v>1.6323580000000001E-2</v>
      </c>
      <c r="V118" s="3">
        <v>8.8670199999999998E-3</v>
      </c>
      <c r="W118" s="3">
        <v>0.70918358999999997</v>
      </c>
      <c r="X118" s="4">
        <f t="shared" si="12"/>
        <v>1002</v>
      </c>
      <c r="Y118" s="4">
        <v>106</v>
      </c>
      <c r="Z118" s="3">
        <v>2.1</v>
      </c>
      <c r="AA118" s="3">
        <f t="shared" si="13"/>
        <v>25965.924559654839</v>
      </c>
      <c r="AB118" s="3">
        <f t="shared" si="14"/>
        <v>21486.4738</v>
      </c>
      <c r="AC118" s="3">
        <f t="shared" si="15"/>
        <v>21380.4738</v>
      </c>
      <c r="AD118" s="12">
        <f t="shared" si="16"/>
        <v>41088.337162521042</v>
      </c>
      <c r="AE118" s="12">
        <f t="shared" si="17"/>
        <v>40683.931996483305</v>
      </c>
      <c r="AF118" s="12">
        <f t="shared" si="18"/>
        <v>244.96155244957396</v>
      </c>
      <c r="AG118" s="12">
        <f t="shared" si="19"/>
        <v>5.4189795918367345</v>
      </c>
      <c r="AH118" s="12">
        <f t="shared" si="20"/>
        <v>6.0210884353741499E-3</v>
      </c>
      <c r="AI118" s="12">
        <f t="shared" si="21"/>
        <v>4.9257464002370552E-10</v>
      </c>
      <c r="AJ118" s="12">
        <f t="shared" si="22"/>
        <v>2.8271263835520828</v>
      </c>
      <c r="AK118" s="12">
        <f t="shared" si="23"/>
        <v>5.5360976160885773</v>
      </c>
      <c r="AL118" s="3"/>
      <c r="AM118" s="3"/>
      <c r="AN118" s="3"/>
      <c r="AO118" s="4">
        <v>3</v>
      </c>
      <c r="AP118" s="4">
        <v>0</v>
      </c>
      <c r="AQ118" s="3">
        <v>5.0760800000000002E-2</v>
      </c>
      <c r="AR118" s="4">
        <v>0</v>
      </c>
      <c r="AS118" t="s">
        <v>51</v>
      </c>
      <c r="AT118" s="3">
        <v>0.11157462</v>
      </c>
      <c r="AU118" s="3">
        <v>0.18039763</v>
      </c>
      <c r="AV118" s="3">
        <v>0.36587966999999999</v>
      </c>
      <c r="AW118" s="3">
        <v>7.5936779999999995E-2</v>
      </c>
      <c r="AX118" s="3">
        <v>0.26621129999999998</v>
      </c>
    </row>
    <row r="119" spans="1:50" ht="19.5" customHeight="1" x14ac:dyDescent="0.2">
      <c r="A119" t="s">
        <v>68</v>
      </c>
      <c r="B119" t="s">
        <v>68</v>
      </c>
      <c r="C119" s="3">
        <v>5.0905889999999996</v>
      </c>
      <c r="D119" s="4">
        <v>1</v>
      </c>
      <c r="E119" s="3">
        <v>1.4999999999999999E-2</v>
      </c>
      <c r="F119" s="3">
        <v>1.5E-3</v>
      </c>
      <c r="G119" s="4">
        <v>52</v>
      </c>
      <c r="H119" s="3">
        <v>40.200000000000003</v>
      </c>
      <c r="I119" s="2" t="s">
        <v>43</v>
      </c>
      <c r="J119" t="s">
        <v>43</v>
      </c>
      <c r="K119" t="s">
        <v>43</v>
      </c>
      <c r="L119" t="s">
        <v>53</v>
      </c>
      <c r="M119" t="s">
        <v>67</v>
      </c>
      <c r="N119" t="s">
        <v>76</v>
      </c>
      <c r="O119" s="3">
        <v>48.2</v>
      </c>
      <c r="P119" s="4">
        <v>118</v>
      </c>
      <c r="Q119" s="4">
        <v>6</v>
      </c>
      <c r="R119" s="3">
        <v>3.0798590000000001E-2</v>
      </c>
      <c r="S119" s="3">
        <v>0.50848656000000003</v>
      </c>
      <c r="T119" s="3">
        <v>0.45279290999999999</v>
      </c>
      <c r="U119" s="3">
        <v>5.1650799999999998E-3</v>
      </c>
      <c r="V119" s="3">
        <v>2.7568499999999999E-3</v>
      </c>
      <c r="W119" s="3">
        <v>0.50848656000000003</v>
      </c>
      <c r="X119" s="4">
        <f t="shared" si="12"/>
        <v>1002</v>
      </c>
      <c r="Y119" s="4">
        <v>106</v>
      </c>
      <c r="Z119" s="3">
        <v>2.1</v>
      </c>
      <c r="AA119" s="3">
        <f t="shared" si="13"/>
        <v>25965.924559654839</v>
      </c>
      <c r="AB119" s="3">
        <f t="shared" si="14"/>
        <v>7232.8245999999999</v>
      </c>
      <c r="AC119" s="3">
        <f t="shared" si="15"/>
        <v>7126.8245999999999</v>
      </c>
      <c r="AD119" s="12">
        <f t="shared" si="16"/>
        <v>4655.9052771773904</v>
      </c>
      <c r="AE119" s="12">
        <f t="shared" si="17"/>
        <v>4520.436888498145</v>
      </c>
      <c r="AF119" s="12">
        <f t="shared" si="18"/>
        <v>244.96155244957396</v>
      </c>
      <c r="AG119" s="12">
        <f t="shared" si="19"/>
        <v>5.4189795918367345</v>
      </c>
      <c r="AH119" s="12">
        <f t="shared" si="20"/>
        <v>5.4189795918367346E-2</v>
      </c>
      <c r="AI119" s="12">
        <f t="shared" si="21"/>
        <v>1.3040905054196834E-8</v>
      </c>
      <c r="AJ119" s="12">
        <f t="shared" si="22"/>
        <v>8.4813791506562488</v>
      </c>
      <c r="AK119" s="12">
        <f t="shared" si="23"/>
        <v>1.8453658720295256</v>
      </c>
      <c r="AL119" s="3"/>
      <c r="AM119" s="3"/>
      <c r="AN119" s="3"/>
      <c r="AO119" s="4">
        <v>3</v>
      </c>
      <c r="AP119" s="4">
        <v>0</v>
      </c>
      <c r="AQ119" s="3">
        <v>2.4490399999999999E-2</v>
      </c>
      <c r="AR119" s="4">
        <v>0</v>
      </c>
      <c r="AS119" t="s">
        <v>68</v>
      </c>
      <c r="AT119" s="3">
        <v>0.10377419</v>
      </c>
      <c r="AU119" s="3">
        <v>0.17169618</v>
      </c>
      <c r="AV119" s="3">
        <v>0.36387365999999999</v>
      </c>
      <c r="AW119" s="3">
        <v>7.8281279999999995E-2</v>
      </c>
      <c r="AX119" s="3">
        <v>0.28237467999999999</v>
      </c>
    </row>
    <row r="120" spans="1:50" ht="19.5" customHeight="1" x14ac:dyDescent="0.2">
      <c r="A120" t="s">
        <v>68</v>
      </c>
      <c r="B120" t="s">
        <v>68</v>
      </c>
      <c r="C120" s="3">
        <v>5.0905889999999996</v>
      </c>
      <c r="D120" s="4">
        <v>1</v>
      </c>
      <c r="E120" s="3">
        <v>1.4999999999999999E-2</v>
      </c>
      <c r="F120" s="3">
        <v>3.0000000000000001E-3</v>
      </c>
      <c r="G120" s="4">
        <v>52</v>
      </c>
      <c r="H120" s="3">
        <v>37.299999999999997</v>
      </c>
      <c r="I120" s="2" t="s">
        <v>43</v>
      </c>
      <c r="J120" t="s">
        <v>43</v>
      </c>
      <c r="K120" t="s">
        <v>43</v>
      </c>
      <c r="L120" t="s">
        <v>53</v>
      </c>
      <c r="M120" t="s">
        <v>67</v>
      </c>
      <c r="N120" t="s">
        <v>69</v>
      </c>
      <c r="O120" s="3">
        <v>44.7</v>
      </c>
      <c r="P120" s="4">
        <v>119</v>
      </c>
      <c r="Q120" s="4">
        <v>7</v>
      </c>
      <c r="R120" s="3">
        <v>0.15611665</v>
      </c>
      <c r="S120" s="3">
        <v>0.71591669999999996</v>
      </c>
      <c r="T120" s="3">
        <v>0.12659690000000001</v>
      </c>
      <c r="U120" s="3">
        <v>8.9510999999999996E-4</v>
      </c>
      <c r="V120" s="3">
        <v>4.7462999999999997E-4</v>
      </c>
      <c r="W120" s="3">
        <v>0.71591669999999996</v>
      </c>
      <c r="X120" s="4">
        <f t="shared" si="12"/>
        <v>1002</v>
      </c>
      <c r="Y120" s="4">
        <v>106</v>
      </c>
      <c r="Z120" s="3">
        <v>2.1</v>
      </c>
      <c r="AA120" s="3">
        <f t="shared" si="13"/>
        <v>25965.924559654839</v>
      </c>
      <c r="AB120" s="3">
        <f t="shared" si="14"/>
        <v>3669.4123</v>
      </c>
      <c r="AC120" s="3">
        <f t="shared" si="15"/>
        <v>3563.4123</v>
      </c>
      <c r="AD120" s="12">
        <f t="shared" si="16"/>
        <v>1198.343416464159</v>
      </c>
      <c r="AE120" s="12">
        <f t="shared" si="17"/>
        <v>1130.1092221245362</v>
      </c>
      <c r="AF120" s="12">
        <f t="shared" si="18"/>
        <v>244.96155244957396</v>
      </c>
      <c r="AG120" s="12">
        <f t="shared" si="19"/>
        <v>5.4189795918367345</v>
      </c>
      <c r="AH120" s="12">
        <f t="shared" si="20"/>
        <v>0.21675918367346939</v>
      </c>
      <c r="AI120" s="12">
        <f t="shared" si="21"/>
        <v>1.0133525636608747E-7</v>
      </c>
      <c r="AJ120" s="12">
        <f t="shared" si="22"/>
        <v>16.962758301312498</v>
      </c>
      <c r="AK120" s="12">
        <f t="shared" si="23"/>
        <v>0.92268293601476281</v>
      </c>
      <c r="AL120" s="3"/>
      <c r="AM120" s="3"/>
      <c r="AN120" s="3"/>
      <c r="AO120" s="4">
        <v>3</v>
      </c>
      <c r="AP120" s="4">
        <v>0</v>
      </c>
      <c r="AQ120" s="3">
        <v>7.4158999999999996E-3</v>
      </c>
      <c r="AR120" s="4">
        <v>0</v>
      </c>
      <c r="AS120" t="s">
        <v>68</v>
      </c>
      <c r="AT120" s="3">
        <v>9.3225760000000005E-2</v>
      </c>
      <c r="AU120" s="3">
        <v>0.15915840000000001</v>
      </c>
      <c r="AV120" s="3">
        <v>0.35911633999999998</v>
      </c>
      <c r="AW120" s="3">
        <v>8.1422090000000003E-2</v>
      </c>
      <c r="AX120" s="3">
        <v>0.3070774</v>
      </c>
    </row>
    <row r="121" spans="1:50" ht="19.5" customHeight="1" x14ac:dyDescent="0.2">
      <c r="A121" t="s">
        <v>68</v>
      </c>
      <c r="B121" t="s">
        <v>68</v>
      </c>
      <c r="C121" s="3">
        <v>5.0905889999999996</v>
      </c>
      <c r="D121" s="4">
        <v>1</v>
      </c>
      <c r="E121" s="3">
        <v>1.4999999999999999E-2</v>
      </c>
      <c r="F121" s="3">
        <v>4.0000000000000001E-3</v>
      </c>
      <c r="G121" s="4">
        <v>52</v>
      </c>
      <c r="H121" s="3">
        <v>36.200000000000003</v>
      </c>
      <c r="I121" s="2" t="s">
        <v>43</v>
      </c>
      <c r="J121" t="s">
        <v>43</v>
      </c>
      <c r="K121" t="s">
        <v>43</v>
      </c>
      <c r="L121" t="s">
        <v>53</v>
      </c>
      <c r="M121" t="s">
        <v>67</v>
      </c>
      <c r="N121" t="s">
        <v>69</v>
      </c>
      <c r="O121" s="3">
        <v>43.4</v>
      </c>
      <c r="P121" s="4">
        <v>120</v>
      </c>
      <c r="Q121" s="4">
        <v>8</v>
      </c>
      <c r="R121" s="3">
        <v>0.37448689000000002</v>
      </c>
      <c r="S121" s="3">
        <v>0.58213499999999996</v>
      </c>
      <c r="T121" s="3">
        <v>4.2954449999999998E-2</v>
      </c>
      <c r="U121" s="3">
        <v>2.7694999999999998E-4</v>
      </c>
      <c r="V121" s="3">
        <v>1.4671000000000001E-4</v>
      </c>
      <c r="W121" s="3">
        <v>0.58213499999999996</v>
      </c>
      <c r="X121" s="4">
        <f t="shared" si="12"/>
        <v>1002</v>
      </c>
      <c r="Y121" s="4">
        <v>106</v>
      </c>
      <c r="Z121" s="3">
        <v>2.1</v>
      </c>
      <c r="AA121" s="3">
        <f t="shared" si="13"/>
        <v>25965.924559654839</v>
      </c>
      <c r="AB121" s="3">
        <f t="shared" si="14"/>
        <v>2778.559225</v>
      </c>
      <c r="AC121" s="3">
        <f t="shared" si="15"/>
        <v>2672.559225</v>
      </c>
      <c r="AD121" s="12">
        <f t="shared" si="16"/>
        <v>687.11208319976868</v>
      </c>
      <c r="AE121" s="12">
        <f t="shared" si="17"/>
        <v>635.68643744505164</v>
      </c>
      <c r="AF121" s="12">
        <f t="shared" si="18"/>
        <v>244.96155244957396</v>
      </c>
      <c r="AG121" s="12">
        <f t="shared" si="19"/>
        <v>5.4189795918367345</v>
      </c>
      <c r="AH121" s="12">
        <f t="shared" si="20"/>
        <v>0.38534965986394559</v>
      </c>
      <c r="AI121" s="12">
        <f t="shared" si="21"/>
        <v>2.3564217113168961E-7</v>
      </c>
      <c r="AJ121" s="12">
        <f t="shared" si="22"/>
        <v>22.617011068416662</v>
      </c>
      <c r="AK121" s="12">
        <f t="shared" si="23"/>
        <v>0.69201220201107216</v>
      </c>
      <c r="AL121" s="3"/>
      <c r="AM121" s="3"/>
      <c r="AN121" s="3"/>
      <c r="AO121" s="4">
        <v>3</v>
      </c>
      <c r="AP121" s="4">
        <v>0</v>
      </c>
      <c r="AQ121" s="3">
        <v>3.1500999999999999E-3</v>
      </c>
      <c r="AR121" s="4">
        <v>0</v>
      </c>
      <c r="AS121" t="s">
        <v>68</v>
      </c>
      <c r="AT121" s="3">
        <v>8.6887699999999998E-2</v>
      </c>
      <c r="AU121" s="3">
        <v>0.15117869</v>
      </c>
      <c r="AV121" s="3">
        <v>0.35490217000000002</v>
      </c>
      <c r="AW121" s="3">
        <v>8.3249530000000002E-2</v>
      </c>
      <c r="AX121" s="3">
        <v>0.32378191000000001</v>
      </c>
    </row>
    <row r="122" spans="1:50" ht="19.5" customHeight="1" x14ac:dyDescent="0.2">
      <c r="A122" t="s">
        <v>60</v>
      </c>
      <c r="B122" t="s">
        <v>60</v>
      </c>
      <c r="C122" s="3">
        <v>5.0905889999999996</v>
      </c>
      <c r="D122" s="4">
        <v>1</v>
      </c>
      <c r="E122" s="3">
        <v>0.02</v>
      </c>
      <c r="F122" s="3">
        <v>5.0000000000000001E-4</v>
      </c>
      <c r="G122" s="4">
        <v>52</v>
      </c>
      <c r="H122" s="3">
        <v>54.8</v>
      </c>
      <c r="I122" s="2" t="s">
        <v>43</v>
      </c>
      <c r="J122" t="s">
        <v>43</v>
      </c>
      <c r="K122" t="s">
        <v>43</v>
      </c>
      <c r="L122" t="s">
        <v>53</v>
      </c>
      <c r="M122" t="s">
        <v>67</v>
      </c>
      <c r="N122" t="s">
        <v>76</v>
      </c>
      <c r="O122" s="3">
        <v>65.7</v>
      </c>
      <c r="P122" s="4">
        <v>121</v>
      </c>
      <c r="Q122" s="4">
        <v>9</v>
      </c>
      <c r="R122" s="3">
        <v>2.77567E-3</v>
      </c>
      <c r="S122" s="3">
        <v>9.0218339999999994E-2</v>
      </c>
      <c r="T122" s="3">
        <v>0.82345789999999996</v>
      </c>
      <c r="U122" s="3">
        <v>5.29525E-2</v>
      </c>
      <c r="V122" s="3">
        <v>3.0595589999999999E-2</v>
      </c>
      <c r="W122" s="3">
        <v>0.82345789999999996</v>
      </c>
      <c r="X122" s="4">
        <f t="shared" si="12"/>
        <v>1002</v>
      </c>
      <c r="Y122" s="4">
        <v>106</v>
      </c>
      <c r="Z122" s="3">
        <v>2.1</v>
      </c>
      <c r="AA122" s="3">
        <f t="shared" si="13"/>
        <v>25965.924559654839</v>
      </c>
      <c r="AB122" s="3">
        <f t="shared" si="14"/>
        <v>21486.4738</v>
      </c>
      <c r="AC122" s="3">
        <f t="shared" si="15"/>
        <v>21380.4738</v>
      </c>
      <c r="AD122" s="12">
        <f t="shared" si="16"/>
        <v>41088.337162521042</v>
      </c>
      <c r="AE122" s="12">
        <f t="shared" si="17"/>
        <v>40683.931996483305</v>
      </c>
      <c r="AF122" s="12">
        <f t="shared" si="18"/>
        <v>244.96155244957396</v>
      </c>
      <c r="AG122" s="12">
        <f t="shared" si="19"/>
        <v>9.6337414965986383</v>
      </c>
      <c r="AH122" s="12">
        <f t="shared" si="20"/>
        <v>6.0210884353741499E-3</v>
      </c>
      <c r="AI122" s="12">
        <f t="shared" si="21"/>
        <v>4.9257464002370552E-10</v>
      </c>
      <c r="AJ122" s="12">
        <f t="shared" si="22"/>
        <v>3.7695018447361104</v>
      </c>
      <c r="AK122" s="12">
        <f t="shared" si="23"/>
        <v>4.1520732120664334</v>
      </c>
      <c r="AL122" s="3"/>
      <c r="AM122" s="3"/>
      <c r="AN122" s="3"/>
      <c r="AO122" s="4">
        <v>3</v>
      </c>
      <c r="AP122" s="4">
        <v>0</v>
      </c>
      <c r="AQ122" s="3">
        <v>0.1223649</v>
      </c>
      <c r="AR122" s="4">
        <v>0</v>
      </c>
      <c r="AS122" t="s">
        <v>51</v>
      </c>
      <c r="AT122" s="3">
        <v>0.11157462</v>
      </c>
      <c r="AU122" s="3">
        <v>0.18039763</v>
      </c>
      <c r="AV122" s="3">
        <v>0.36587966999999999</v>
      </c>
      <c r="AW122" s="3">
        <v>7.5936779999999995E-2</v>
      </c>
      <c r="AX122" s="3">
        <v>0.26621129999999998</v>
      </c>
    </row>
    <row r="123" spans="1:50" ht="19.5" customHeight="1" x14ac:dyDescent="0.2">
      <c r="A123" t="s">
        <v>60</v>
      </c>
      <c r="B123" t="s">
        <v>60</v>
      </c>
      <c r="C123" s="3">
        <v>5.0905889999999996</v>
      </c>
      <c r="D123" s="4">
        <v>1</v>
      </c>
      <c r="E123" s="3">
        <v>0.02</v>
      </c>
      <c r="F123" s="3">
        <v>1.5E-3</v>
      </c>
      <c r="G123" s="4">
        <v>52</v>
      </c>
      <c r="H123" s="3">
        <v>61.2</v>
      </c>
      <c r="I123" s="2" t="s">
        <v>43</v>
      </c>
      <c r="J123" t="s">
        <v>43</v>
      </c>
      <c r="K123" t="s">
        <v>43</v>
      </c>
      <c r="L123" t="s">
        <v>43</v>
      </c>
      <c r="M123" t="s">
        <v>67</v>
      </c>
      <c r="O123" s="3">
        <v>73.400000000000006</v>
      </c>
      <c r="P123" s="4">
        <v>122</v>
      </c>
      <c r="Q123" s="4">
        <v>10</v>
      </c>
      <c r="R123" s="3">
        <v>8.9271799999999998E-3</v>
      </c>
      <c r="S123" s="3">
        <v>0.24021011</v>
      </c>
      <c r="T123" s="3">
        <v>0.72346410999999999</v>
      </c>
      <c r="U123" s="3">
        <v>1.7740189999999999E-2</v>
      </c>
      <c r="V123" s="3">
        <v>9.6584099999999992E-3</v>
      </c>
      <c r="W123" s="3">
        <v>0.72346410999999999</v>
      </c>
      <c r="X123" s="4">
        <f t="shared" si="12"/>
        <v>1002</v>
      </c>
      <c r="Y123" s="4">
        <v>106</v>
      </c>
      <c r="Z123" s="3">
        <v>2.1</v>
      </c>
      <c r="AA123" s="3">
        <f t="shared" si="13"/>
        <v>25965.924559654839</v>
      </c>
      <c r="AB123" s="3">
        <f t="shared" si="14"/>
        <v>7232.8245999999999</v>
      </c>
      <c r="AC123" s="3">
        <f t="shared" si="15"/>
        <v>7126.8245999999999</v>
      </c>
      <c r="AD123" s="12">
        <f t="shared" si="16"/>
        <v>4655.9052771773904</v>
      </c>
      <c r="AE123" s="12">
        <f t="shared" si="17"/>
        <v>4520.436888498145</v>
      </c>
      <c r="AF123" s="12">
        <f t="shared" si="18"/>
        <v>244.96155244957396</v>
      </c>
      <c r="AG123" s="12">
        <f t="shared" si="19"/>
        <v>9.6337414965986383</v>
      </c>
      <c r="AH123" s="12">
        <f t="shared" si="20"/>
        <v>5.4189795918367346E-2</v>
      </c>
      <c r="AI123" s="12">
        <f t="shared" si="21"/>
        <v>1.3040905054196834E-8</v>
      </c>
      <c r="AJ123" s="12">
        <f t="shared" si="22"/>
        <v>11.308505534208331</v>
      </c>
      <c r="AK123" s="12">
        <f t="shared" si="23"/>
        <v>1.3840244040221443</v>
      </c>
      <c r="AL123" s="3"/>
      <c r="AM123" s="3"/>
      <c r="AN123" s="3"/>
      <c r="AO123" s="4">
        <v>3</v>
      </c>
      <c r="AP123" s="4">
        <v>0</v>
      </c>
      <c r="AQ123" s="3">
        <v>6.0336399999999998E-2</v>
      </c>
      <c r="AR123" s="4">
        <v>0</v>
      </c>
      <c r="AS123" t="s">
        <v>51</v>
      </c>
      <c r="AT123" s="3">
        <v>0.10377419</v>
      </c>
      <c r="AU123" s="3">
        <v>0.17169618</v>
      </c>
      <c r="AV123" s="3">
        <v>0.36387365999999999</v>
      </c>
      <c r="AW123" s="3">
        <v>7.8281279999999995E-2</v>
      </c>
      <c r="AX123" s="3">
        <v>0.28237467999999999</v>
      </c>
    </row>
    <row r="124" spans="1:50" ht="19.5" customHeight="1" x14ac:dyDescent="0.2">
      <c r="A124" t="s">
        <v>60</v>
      </c>
      <c r="B124" t="s">
        <v>60</v>
      </c>
      <c r="C124" s="3">
        <v>5.0905889999999996</v>
      </c>
      <c r="D124" s="4">
        <v>1</v>
      </c>
      <c r="E124" s="3">
        <v>0.02</v>
      </c>
      <c r="F124" s="3">
        <v>3.0000000000000001E-3</v>
      </c>
      <c r="G124" s="4">
        <v>52</v>
      </c>
      <c r="H124" s="3">
        <v>57.7</v>
      </c>
      <c r="I124" s="2" t="s">
        <v>43</v>
      </c>
      <c r="J124" t="s">
        <v>43</v>
      </c>
      <c r="K124" t="s">
        <v>43</v>
      </c>
      <c r="L124" t="s">
        <v>43</v>
      </c>
      <c r="M124" t="s">
        <v>67</v>
      </c>
      <c r="O124" s="3">
        <v>69.2</v>
      </c>
      <c r="P124" s="4">
        <v>123</v>
      </c>
      <c r="Q124" s="4">
        <v>11</v>
      </c>
      <c r="R124" s="3">
        <v>4.9826639999999998E-2</v>
      </c>
      <c r="S124" s="3">
        <v>0.60906842999999999</v>
      </c>
      <c r="T124" s="3">
        <v>0.33628936999999998</v>
      </c>
      <c r="U124" s="3">
        <v>3.1431499999999999E-3</v>
      </c>
      <c r="V124" s="3">
        <v>1.67241E-3</v>
      </c>
      <c r="W124" s="3">
        <v>0.60906842999999999</v>
      </c>
      <c r="X124" s="4">
        <f t="shared" si="12"/>
        <v>1002</v>
      </c>
      <c r="Y124" s="4">
        <v>106</v>
      </c>
      <c r="Z124" s="3">
        <v>2.1</v>
      </c>
      <c r="AA124" s="3">
        <f t="shared" si="13"/>
        <v>25965.924559654839</v>
      </c>
      <c r="AB124" s="3">
        <f t="shared" si="14"/>
        <v>3669.4123</v>
      </c>
      <c r="AC124" s="3">
        <f t="shared" si="15"/>
        <v>3563.4123</v>
      </c>
      <c r="AD124" s="12">
        <f t="shared" si="16"/>
        <v>1198.343416464159</v>
      </c>
      <c r="AE124" s="12">
        <f t="shared" si="17"/>
        <v>1130.1092221245362</v>
      </c>
      <c r="AF124" s="12">
        <f t="shared" si="18"/>
        <v>244.96155244957396</v>
      </c>
      <c r="AG124" s="12">
        <f t="shared" si="19"/>
        <v>9.6337414965986383</v>
      </c>
      <c r="AH124" s="12">
        <f t="shared" si="20"/>
        <v>0.21675918367346939</v>
      </c>
      <c r="AI124" s="12">
        <f t="shared" si="21"/>
        <v>1.0133525636608747E-7</v>
      </c>
      <c r="AJ124" s="12">
        <f t="shared" si="22"/>
        <v>22.617011068416662</v>
      </c>
      <c r="AK124" s="12">
        <f t="shared" si="23"/>
        <v>0.69201220201107216</v>
      </c>
      <c r="AL124" s="3"/>
      <c r="AM124" s="3"/>
      <c r="AN124" s="3"/>
      <c r="AO124" s="4">
        <v>3</v>
      </c>
      <c r="AP124" s="4">
        <v>0</v>
      </c>
      <c r="AQ124" s="3">
        <v>1.8233200000000001E-2</v>
      </c>
      <c r="AR124" s="4">
        <v>0</v>
      </c>
      <c r="AS124" t="s">
        <v>51</v>
      </c>
      <c r="AT124" s="3">
        <v>9.3225760000000005E-2</v>
      </c>
      <c r="AU124" s="3">
        <v>0.15915840000000001</v>
      </c>
      <c r="AV124" s="3">
        <v>0.35911633999999998</v>
      </c>
      <c r="AW124" s="3">
        <v>8.1422090000000003E-2</v>
      </c>
      <c r="AX124" s="3">
        <v>0.3070774</v>
      </c>
    </row>
    <row r="125" spans="1:50" ht="19.5" customHeight="1" x14ac:dyDescent="0.2">
      <c r="A125" t="s">
        <v>60</v>
      </c>
      <c r="B125" t="s">
        <v>60</v>
      </c>
      <c r="C125" s="3">
        <v>5.0905889999999996</v>
      </c>
      <c r="D125" s="4">
        <v>1</v>
      </c>
      <c r="E125" s="3">
        <v>0.02</v>
      </c>
      <c r="F125" s="3">
        <v>4.0000000000000001E-3</v>
      </c>
      <c r="G125" s="4">
        <v>52</v>
      </c>
      <c r="H125" s="3">
        <v>56.5</v>
      </c>
      <c r="I125" s="2" t="s">
        <v>43</v>
      </c>
      <c r="J125" t="s">
        <v>43</v>
      </c>
      <c r="K125" t="s">
        <v>43</v>
      </c>
      <c r="L125" t="s">
        <v>43</v>
      </c>
      <c r="M125" t="s">
        <v>67</v>
      </c>
      <c r="O125" s="3">
        <v>67.8</v>
      </c>
      <c r="P125" s="4">
        <v>124</v>
      </c>
      <c r="Q125" s="4">
        <v>12</v>
      </c>
      <c r="R125" s="3">
        <v>0.14508288</v>
      </c>
      <c r="S125" s="3">
        <v>0.71700843000000003</v>
      </c>
      <c r="T125" s="3">
        <v>0.13641569000000001</v>
      </c>
      <c r="U125" s="3">
        <v>9.7561999999999996E-4</v>
      </c>
      <c r="V125" s="3">
        <v>5.1738000000000001E-4</v>
      </c>
      <c r="W125" s="3">
        <v>0.71700843000000003</v>
      </c>
      <c r="X125" s="4">
        <f t="shared" si="12"/>
        <v>1002</v>
      </c>
      <c r="Y125" s="4">
        <v>106</v>
      </c>
      <c r="Z125" s="3">
        <v>2.1</v>
      </c>
      <c r="AA125" s="3">
        <f t="shared" si="13"/>
        <v>25965.924559654839</v>
      </c>
      <c r="AB125" s="3">
        <f t="shared" si="14"/>
        <v>2778.559225</v>
      </c>
      <c r="AC125" s="3">
        <f t="shared" si="15"/>
        <v>2672.559225</v>
      </c>
      <c r="AD125" s="12">
        <f t="shared" si="16"/>
        <v>687.11208319976868</v>
      </c>
      <c r="AE125" s="12">
        <f t="shared" si="17"/>
        <v>635.68643744505164</v>
      </c>
      <c r="AF125" s="12">
        <f t="shared" si="18"/>
        <v>244.96155244957396</v>
      </c>
      <c r="AG125" s="12">
        <f t="shared" si="19"/>
        <v>9.6337414965986383</v>
      </c>
      <c r="AH125" s="12">
        <f t="shared" si="20"/>
        <v>0.38534965986394559</v>
      </c>
      <c r="AI125" s="12">
        <f t="shared" si="21"/>
        <v>2.3564217113168961E-7</v>
      </c>
      <c r="AJ125" s="12">
        <f t="shared" si="22"/>
        <v>30.156014757888883</v>
      </c>
      <c r="AK125" s="12">
        <f t="shared" si="23"/>
        <v>0.51900915150830418</v>
      </c>
      <c r="AL125" s="3"/>
      <c r="AM125" s="3"/>
      <c r="AN125" s="3"/>
      <c r="AO125" s="4">
        <v>3</v>
      </c>
      <c r="AP125" s="4">
        <v>0</v>
      </c>
      <c r="AQ125" s="3">
        <v>7.6499000000000003E-3</v>
      </c>
      <c r="AR125" s="4">
        <v>0</v>
      </c>
      <c r="AS125" t="s">
        <v>51</v>
      </c>
      <c r="AT125" s="3">
        <v>8.6887699999999998E-2</v>
      </c>
      <c r="AU125" s="3">
        <v>0.15117869</v>
      </c>
      <c r="AV125" s="3">
        <v>0.35490217000000002</v>
      </c>
      <c r="AW125" s="3">
        <v>8.3249530000000002E-2</v>
      </c>
      <c r="AX125" s="3">
        <v>0.32378191000000001</v>
      </c>
    </row>
    <row r="126" spans="1:50" ht="19.5" customHeight="1" x14ac:dyDescent="0.2">
      <c r="A126" t="s">
        <v>60</v>
      </c>
      <c r="B126" t="s">
        <v>60</v>
      </c>
      <c r="C126" s="3">
        <v>5.0905889999999996</v>
      </c>
      <c r="D126" s="4">
        <v>1</v>
      </c>
      <c r="E126" s="3">
        <v>2.5000000000000001E-2</v>
      </c>
      <c r="F126" s="3">
        <v>5.0000000000000001E-4</v>
      </c>
      <c r="G126" s="4">
        <v>52</v>
      </c>
      <c r="H126" s="3">
        <v>73.900000000000006</v>
      </c>
      <c r="I126" s="2" t="s">
        <v>43</v>
      </c>
      <c r="J126" t="s">
        <v>43</v>
      </c>
      <c r="K126" t="s">
        <v>43</v>
      </c>
      <c r="L126" t="s">
        <v>53</v>
      </c>
      <c r="M126" t="s">
        <v>67</v>
      </c>
      <c r="N126" t="s">
        <v>76</v>
      </c>
      <c r="O126" s="3">
        <v>88.7</v>
      </c>
      <c r="P126" s="4">
        <v>125</v>
      </c>
      <c r="Q126" s="4">
        <v>13</v>
      </c>
      <c r="R126" s="3">
        <v>7.8835999999999999E-4</v>
      </c>
      <c r="S126" s="3">
        <v>2.7453600000000002E-2</v>
      </c>
      <c r="T126" s="3">
        <v>0.72840864999999999</v>
      </c>
      <c r="U126" s="3">
        <v>0.14316181</v>
      </c>
      <c r="V126" s="3">
        <v>0.10018758</v>
      </c>
      <c r="W126" s="3">
        <v>0.72840864999999999</v>
      </c>
      <c r="X126" s="4">
        <f t="shared" si="12"/>
        <v>1002</v>
      </c>
      <c r="Y126" s="4">
        <v>106</v>
      </c>
      <c r="Z126" s="3">
        <v>2.1</v>
      </c>
      <c r="AA126" s="3">
        <f t="shared" si="13"/>
        <v>25965.924559654839</v>
      </c>
      <c r="AB126" s="3">
        <f t="shared" si="14"/>
        <v>21486.4738</v>
      </c>
      <c r="AC126" s="3">
        <f t="shared" si="15"/>
        <v>21380.4738</v>
      </c>
      <c r="AD126" s="12">
        <f t="shared" si="16"/>
        <v>41088.337162521042</v>
      </c>
      <c r="AE126" s="12">
        <f t="shared" si="17"/>
        <v>40683.931996483305</v>
      </c>
      <c r="AF126" s="12">
        <f t="shared" si="18"/>
        <v>244.96155244957396</v>
      </c>
      <c r="AG126" s="12">
        <f t="shared" si="19"/>
        <v>15.052721088435375</v>
      </c>
      <c r="AH126" s="12">
        <f t="shared" si="20"/>
        <v>6.0210884353741499E-3</v>
      </c>
      <c r="AI126" s="12">
        <f t="shared" si="21"/>
        <v>4.9257464002370552E-10</v>
      </c>
      <c r="AJ126" s="12">
        <f t="shared" si="22"/>
        <v>4.7118773059201375</v>
      </c>
      <c r="AK126" s="12">
        <f t="shared" si="23"/>
        <v>3.3216585696531462</v>
      </c>
      <c r="AL126" s="3"/>
      <c r="AM126" s="3"/>
      <c r="AN126" s="3"/>
      <c r="AO126" s="4">
        <v>3</v>
      </c>
      <c r="AP126" s="4">
        <v>0</v>
      </c>
      <c r="AQ126" s="3">
        <v>0.26059480000000002</v>
      </c>
      <c r="AR126" s="4">
        <v>0</v>
      </c>
      <c r="AS126" t="s">
        <v>51</v>
      </c>
      <c r="AT126" s="3">
        <v>0.11157462</v>
      </c>
      <c r="AU126" s="3">
        <v>0.18039763</v>
      </c>
      <c r="AV126" s="3">
        <v>0.36587966999999999</v>
      </c>
      <c r="AW126" s="3">
        <v>7.5936779999999995E-2</v>
      </c>
      <c r="AX126" s="3">
        <v>0.26621129999999998</v>
      </c>
    </row>
    <row r="127" spans="1:50" ht="19.5" customHeight="1" x14ac:dyDescent="0.2">
      <c r="A127" t="s">
        <v>60</v>
      </c>
      <c r="B127" t="s">
        <v>60</v>
      </c>
      <c r="C127" s="3">
        <v>5.0905889999999996</v>
      </c>
      <c r="D127" s="4">
        <v>1</v>
      </c>
      <c r="E127" s="3">
        <v>2.5000000000000001E-2</v>
      </c>
      <c r="F127" s="3">
        <v>1.5E-3</v>
      </c>
      <c r="G127" s="4">
        <v>52</v>
      </c>
      <c r="H127" s="3">
        <v>79.3</v>
      </c>
      <c r="I127" s="2" t="s">
        <v>43</v>
      </c>
      <c r="J127" t="s">
        <v>43</v>
      </c>
      <c r="K127" t="s">
        <v>43</v>
      </c>
      <c r="L127" t="s">
        <v>43</v>
      </c>
      <c r="M127" t="s">
        <v>67</v>
      </c>
      <c r="O127" s="3">
        <v>95.1</v>
      </c>
      <c r="P127" s="4">
        <v>126</v>
      </c>
      <c r="Q127" s="4">
        <v>14</v>
      </c>
      <c r="R127" s="3">
        <v>2.5467900000000002E-3</v>
      </c>
      <c r="S127" s="3">
        <v>8.3420250000000001E-2</v>
      </c>
      <c r="T127" s="3">
        <v>0.82363607999999999</v>
      </c>
      <c r="U127" s="3">
        <v>5.7135699999999998E-2</v>
      </c>
      <c r="V127" s="3">
        <v>3.3261180000000001E-2</v>
      </c>
      <c r="W127" s="3">
        <v>0.82363607999999999</v>
      </c>
      <c r="X127" s="4">
        <f t="shared" si="12"/>
        <v>1002</v>
      </c>
      <c r="Y127" s="4">
        <v>106</v>
      </c>
      <c r="Z127" s="3">
        <v>2.1</v>
      </c>
      <c r="AA127" s="3">
        <f t="shared" si="13"/>
        <v>25965.924559654839</v>
      </c>
      <c r="AB127" s="3">
        <f t="shared" si="14"/>
        <v>7232.8245999999999</v>
      </c>
      <c r="AC127" s="3">
        <f t="shared" si="15"/>
        <v>7126.8245999999999</v>
      </c>
      <c r="AD127" s="12">
        <f t="shared" si="16"/>
        <v>4655.9052771773904</v>
      </c>
      <c r="AE127" s="12">
        <f t="shared" si="17"/>
        <v>4520.436888498145</v>
      </c>
      <c r="AF127" s="12">
        <f t="shared" si="18"/>
        <v>244.96155244957396</v>
      </c>
      <c r="AG127" s="12">
        <f t="shared" si="19"/>
        <v>15.052721088435375</v>
      </c>
      <c r="AH127" s="12">
        <f t="shared" si="20"/>
        <v>5.4189795918367346E-2</v>
      </c>
      <c r="AI127" s="12">
        <f t="shared" si="21"/>
        <v>1.3040905054196834E-8</v>
      </c>
      <c r="AJ127" s="12">
        <f t="shared" si="22"/>
        <v>14.135631917760414</v>
      </c>
      <c r="AK127" s="12">
        <f t="shared" si="23"/>
        <v>1.1072195232177153</v>
      </c>
      <c r="AL127" s="3"/>
      <c r="AM127" s="3"/>
      <c r="AN127" s="3"/>
      <c r="AO127" s="4">
        <v>3</v>
      </c>
      <c r="AP127" s="4">
        <v>0</v>
      </c>
      <c r="AQ127" s="3">
        <v>0.13784579999999999</v>
      </c>
      <c r="AR127" s="4">
        <v>0</v>
      </c>
      <c r="AS127" t="s">
        <v>51</v>
      </c>
      <c r="AT127" s="3">
        <v>0.10377419</v>
      </c>
      <c r="AU127" s="3">
        <v>0.17169618</v>
      </c>
      <c r="AV127" s="3">
        <v>0.36387365999999999</v>
      </c>
      <c r="AW127" s="3">
        <v>7.8281279999999995E-2</v>
      </c>
      <c r="AX127" s="3">
        <v>0.28237467999999999</v>
      </c>
    </row>
    <row r="128" spans="1:50" ht="19.5" customHeight="1" x14ac:dyDescent="0.2">
      <c r="A128" t="s">
        <v>60</v>
      </c>
      <c r="B128" t="s">
        <v>60</v>
      </c>
      <c r="C128" s="3">
        <v>5.0905889999999996</v>
      </c>
      <c r="D128" s="4">
        <v>1</v>
      </c>
      <c r="E128" s="3">
        <v>2.5000000000000001E-2</v>
      </c>
      <c r="F128" s="3">
        <v>3.0000000000000001E-3</v>
      </c>
      <c r="G128" s="4">
        <v>52</v>
      </c>
      <c r="H128" s="3">
        <v>73.400000000000006</v>
      </c>
      <c r="I128" s="2" t="s">
        <v>43</v>
      </c>
      <c r="J128" t="s">
        <v>43</v>
      </c>
      <c r="K128" t="s">
        <v>43</v>
      </c>
      <c r="L128" t="s">
        <v>43</v>
      </c>
      <c r="M128" t="s">
        <v>67</v>
      </c>
      <c r="O128" s="3">
        <v>88.1</v>
      </c>
      <c r="P128" s="4">
        <v>127</v>
      </c>
      <c r="Q128" s="4">
        <v>15</v>
      </c>
      <c r="R128" s="3">
        <v>1.46468E-2</v>
      </c>
      <c r="S128" s="3">
        <v>0.33916864000000002</v>
      </c>
      <c r="T128" s="3">
        <v>0.62940037999999998</v>
      </c>
      <c r="U128" s="3">
        <v>1.090903E-2</v>
      </c>
      <c r="V128" s="3">
        <v>5.8751599999999999E-3</v>
      </c>
      <c r="W128" s="3">
        <v>0.62940037999999998</v>
      </c>
      <c r="X128" s="4">
        <f t="shared" si="12"/>
        <v>1002</v>
      </c>
      <c r="Y128" s="4">
        <v>106</v>
      </c>
      <c r="Z128" s="3">
        <v>2.1</v>
      </c>
      <c r="AA128" s="3">
        <f t="shared" si="13"/>
        <v>25965.924559654839</v>
      </c>
      <c r="AB128" s="3">
        <f t="shared" si="14"/>
        <v>3669.4123</v>
      </c>
      <c r="AC128" s="3">
        <f t="shared" si="15"/>
        <v>3563.4123</v>
      </c>
      <c r="AD128" s="12">
        <f t="shared" si="16"/>
        <v>1198.343416464159</v>
      </c>
      <c r="AE128" s="12">
        <f t="shared" si="17"/>
        <v>1130.1092221245362</v>
      </c>
      <c r="AF128" s="12">
        <f t="shared" si="18"/>
        <v>244.96155244957396</v>
      </c>
      <c r="AG128" s="12">
        <f t="shared" si="19"/>
        <v>15.052721088435375</v>
      </c>
      <c r="AH128" s="12">
        <f t="shared" si="20"/>
        <v>0.21675918367346939</v>
      </c>
      <c r="AI128" s="12">
        <f t="shared" si="21"/>
        <v>1.0133525636608747E-7</v>
      </c>
      <c r="AJ128" s="12">
        <f t="shared" si="22"/>
        <v>28.271263835520827</v>
      </c>
      <c r="AK128" s="12">
        <f t="shared" si="23"/>
        <v>0.55360976160885766</v>
      </c>
      <c r="AL128" s="3"/>
      <c r="AM128" s="3"/>
      <c r="AN128" s="3"/>
      <c r="AO128" s="4">
        <v>3</v>
      </c>
      <c r="AP128" s="4">
        <v>0</v>
      </c>
      <c r="AQ128" s="3">
        <v>4.3268899999999999E-2</v>
      </c>
      <c r="AR128" s="4">
        <v>0</v>
      </c>
      <c r="AS128" t="s">
        <v>51</v>
      </c>
      <c r="AT128" s="3">
        <v>9.3225760000000005E-2</v>
      </c>
      <c r="AU128" s="3">
        <v>0.15915840000000001</v>
      </c>
      <c r="AV128" s="3">
        <v>0.35911633999999998</v>
      </c>
      <c r="AW128" s="3">
        <v>8.1422090000000003E-2</v>
      </c>
      <c r="AX128" s="3">
        <v>0.3070774</v>
      </c>
    </row>
    <row r="129" spans="1:50" ht="19.5" customHeight="1" x14ac:dyDescent="0.2">
      <c r="A129" t="s">
        <v>60</v>
      </c>
      <c r="B129" t="s">
        <v>60</v>
      </c>
      <c r="C129" s="3">
        <v>5.0905889999999996</v>
      </c>
      <c r="D129" s="4">
        <v>1</v>
      </c>
      <c r="E129" s="3">
        <v>2.5000000000000001E-2</v>
      </c>
      <c r="F129" s="3">
        <v>4.0000000000000001E-3</v>
      </c>
      <c r="G129" s="4">
        <v>52</v>
      </c>
      <c r="H129" s="3">
        <v>71.599999999999994</v>
      </c>
      <c r="I129" s="2" t="s">
        <v>43</v>
      </c>
      <c r="J129" t="s">
        <v>43</v>
      </c>
      <c r="K129" t="s">
        <v>43</v>
      </c>
      <c r="L129" t="s">
        <v>43</v>
      </c>
      <c r="M129" t="s">
        <v>67</v>
      </c>
      <c r="O129" s="3">
        <v>85.9</v>
      </c>
      <c r="P129" s="4">
        <v>128</v>
      </c>
      <c r="Q129" s="4">
        <v>16</v>
      </c>
      <c r="R129" s="3">
        <v>4.58965E-2</v>
      </c>
      <c r="S129" s="3">
        <v>0.59334774999999995</v>
      </c>
      <c r="T129" s="3">
        <v>0.35550848000000002</v>
      </c>
      <c r="U129" s="3">
        <v>3.4244100000000001E-3</v>
      </c>
      <c r="V129" s="3">
        <v>1.8228599999999999E-3</v>
      </c>
      <c r="W129" s="3">
        <v>0.59334774999999995</v>
      </c>
      <c r="X129" s="4">
        <f t="shared" si="12"/>
        <v>1002</v>
      </c>
      <c r="Y129" s="4">
        <v>106</v>
      </c>
      <c r="Z129" s="3">
        <v>2.1</v>
      </c>
      <c r="AA129" s="3">
        <f t="shared" si="13"/>
        <v>25965.924559654839</v>
      </c>
      <c r="AB129" s="3">
        <f t="shared" si="14"/>
        <v>2778.559225</v>
      </c>
      <c r="AC129" s="3">
        <f t="shared" si="15"/>
        <v>2672.559225</v>
      </c>
      <c r="AD129" s="12">
        <f t="shared" si="16"/>
        <v>687.11208319976868</v>
      </c>
      <c r="AE129" s="12">
        <f t="shared" si="17"/>
        <v>635.68643744505164</v>
      </c>
      <c r="AF129" s="12">
        <f t="shared" si="18"/>
        <v>244.96155244957396</v>
      </c>
      <c r="AG129" s="12">
        <f t="shared" si="19"/>
        <v>15.052721088435375</v>
      </c>
      <c r="AH129" s="12">
        <f t="shared" si="20"/>
        <v>0.38534965986394559</v>
      </c>
      <c r="AI129" s="12">
        <f t="shared" si="21"/>
        <v>2.3564217113168961E-7</v>
      </c>
      <c r="AJ129" s="12">
        <f t="shared" si="22"/>
        <v>37.6950184473611</v>
      </c>
      <c r="AK129" s="12">
        <f t="shared" si="23"/>
        <v>0.41520732120664328</v>
      </c>
      <c r="AL129" s="3"/>
      <c r="AM129" s="3"/>
      <c r="AN129" s="3"/>
      <c r="AO129" s="4">
        <v>3</v>
      </c>
      <c r="AP129" s="4">
        <v>0</v>
      </c>
      <c r="AQ129" s="3">
        <v>1.8163700000000001E-2</v>
      </c>
      <c r="AR129" s="4">
        <v>0</v>
      </c>
      <c r="AS129" t="s">
        <v>51</v>
      </c>
      <c r="AT129" s="3">
        <v>8.6887699999999998E-2</v>
      </c>
      <c r="AU129" s="3">
        <v>0.15117869</v>
      </c>
      <c r="AV129" s="3">
        <v>0.35490217000000002</v>
      </c>
      <c r="AW129" s="3">
        <v>8.3249530000000002E-2</v>
      </c>
      <c r="AX129" s="3">
        <v>0.32378191000000001</v>
      </c>
    </row>
    <row r="130" spans="1:50" ht="19.5" customHeight="1" x14ac:dyDescent="0.2">
      <c r="A130" t="s">
        <v>41</v>
      </c>
      <c r="B130" t="s">
        <v>41</v>
      </c>
      <c r="C130" s="3">
        <v>3.8015907000000002</v>
      </c>
      <c r="D130" s="3">
        <v>0.1</v>
      </c>
      <c r="E130" s="3">
        <v>0.01</v>
      </c>
      <c r="F130" s="3">
        <v>5.0000000000000001E-4</v>
      </c>
      <c r="G130" s="4">
        <v>29</v>
      </c>
      <c r="H130" s="3">
        <v>49.8</v>
      </c>
      <c r="I130" s="4">
        <v>95</v>
      </c>
      <c r="J130" t="s">
        <v>42</v>
      </c>
      <c r="K130" t="s">
        <v>43</v>
      </c>
      <c r="L130" t="s">
        <v>43</v>
      </c>
      <c r="M130" t="s">
        <v>44</v>
      </c>
      <c r="N130" t="s">
        <v>78</v>
      </c>
      <c r="O130" s="3">
        <v>59.8</v>
      </c>
      <c r="P130" s="4">
        <v>129</v>
      </c>
      <c r="Q130" s="4">
        <v>1</v>
      </c>
      <c r="R130" s="3">
        <v>7.7520000000000003E-5</v>
      </c>
      <c r="S130" s="3">
        <v>2.7700699999999999E-3</v>
      </c>
      <c r="T130" s="3">
        <v>0.23117573</v>
      </c>
      <c r="U130" s="3">
        <v>0.23476923999999999</v>
      </c>
      <c r="V130" s="3">
        <v>0.53120745000000003</v>
      </c>
      <c r="W130" s="3">
        <v>0.53120745000000003</v>
      </c>
      <c r="X130" s="3">
        <f t="shared" ref="X130:X193" si="24">1000  * (1 -(D130/100)) + 1200 * D130 / 100</f>
        <v>1000.2</v>
      </c>
      <c r="Y130" s="4">
        <v>13</v>
      </c>
      <c r="Z130" s="3">
        <v>0.23</v>
      </c>
      <c r="AA130" s="3">
        <f t="shared" si="13"/>
        <v>14454.982268696558</v>
      </c>
      <c r="AB130" s="3">
        <f t="shared" si="14"/>
        <v>1761.7317220000002</v>
      </c>
      <c r="AC130" s="3">
        <f t="shared" si="15"/>
        <v>1748.7317220000002</v>
      </c>
      <c r="AD130" s="12">
        <f t="shared" si="16"/>
        <v>18365.080830183942</v>
      </c>
      <c r="AE130" s="12">
        <f t="shared" si="17"/>
        <v>18095.04518064548</v>
      </c>
      <c r="AF130" s="12">
        <f t="shared" si="18"/>
        <v>1111.9217129766582</v>
      </c>
      <c r="AG130" s="12">
        <f t="shared" si="19"/>
        <v>24.57958412098299</v>
      </c>
      <c r="AH130" s="12">
        <f t="shared" si="20"/>
        <v>6.1448960302457459E-2</v>
      </c>
      <c r="AI130" s="12">
        <f t="shared" si="21"/>
        <v>3.6404335569953364E-10</v>
      </c>
      <c r="AJ130" s="12">
        <f t="shared" si="22"/>
        <v>40.980914003102065</v>
      </c>
      <c r="AK130" s="12">
        <f t="shared" si="23"/>
        <v>0.81368341716272141</v>
      </c>
      <c r="AL130" s="3"/>
      <c r="AM130" s="3"/>
      <c r="AN130" s="3"/>
      <c r="AO130" s="4">
        <v>4</v>
      </c>
      <c r="AP130" s="4">
        <v>1</v>
      </c>
      <c r="AQ130" s="3">
        <v>0.99968310000000005</v>
      </c>
      <c r="AR130" s="4">
        <v>1</v>
      </c>
      <c r="AS130" t="s">
        <v>41</v>
      </c>
      <c r="AT130" s="3">
        <v>8.9981220000000001E-2</v>
      </c>
      <c r="AU130" s="3">
        <v>0.15511643</v>
      </c>
      <c r="AV130" s="3">
        <v>0.35709966999999998</v>
      </c>
      <c r="AW130" s="3">
        <v>8.2366090000000003E-2</v>
      </c>
      <c r="AX130" s="3">
        <v>0.31543658000000002</v>
      </c>
    </row>
    <row r="131" spans="1:50" ht="19.5" customHeight="1" x14ac:dyDescent="0.2">
      <c r="A131" t="s">
        <v>48</v>
      </c>
      <c r="B131" t="s">
        <v>48</v>
      </c>
      <c r="C131" s="3">
        <v>3.8015907000000002</v>
      </c>
      <c r="D131" s="3">
        <v>0.1</v>
      </c>
      <c r="E131" s="3">
        <v>0.01</v>
      </c>
      <c r="F131" s="3">
        <v>1.5E-3</v>
      </c>
      <c r="G131" s="4">
        <v>29</v>
      </c>
      <c r="H131" s="3">
        <v>41.3</v>
      </c>
      <c r="I131" s="2" t="s">
        <v>43</v>
      </c>
      <c r="J131" t="s">
        <v>43</v>
      </c>
      <c r="K131" t="s">
        <v>43</v>
      </c>
      <c r="L131" t="s">
        <v>47</v>
      </c>
      <c r="M131" t="s">
        <v>71</v>
      </c>
      <c r="N131" t="s">
        <v>79</v>
      </c>
      <c r="O131" s="3">
        <v>49.6</v>
      </c>
      <c r="P131" s="4">
        <v>130</v>
      </c>
      <c r="Q131" s="4">
        <v>2</v>
      </c>
      <c r="R131" s="3">
        <v>2.5082000000000001E-4</v>
      </c>
      <c r="S131" s="3">
        <v>8.9061799999999997E-3</v>
      </c>
      <c r="T131" s="3">
        <v>0.48800907999999998</v>
      </c>
      <c r="U131" s="3">
        <v>0.24349414999999999</v>
      </c>
      <c r="V131" s="3">
        <v>0.25933975999999997</v>
      </c>
      <c r="W131" s="3">
        <v>0.48800907999999998</v>
      </c>
      <c r="X131" s="3">
        <f t="shared" si="24"/>
        <v>1000.2</v>
      </c>
      <c r="Y131" s="4">
        <v>13</v>
      </c>
      <c r="Z131" s="3">
        <v>0.23</v>
      </c>
      <c r="AA131" s="3">
        <f t="shared" ref="AA131:AA194" si="25">(X131 * (C131 ^ 2))</f>
        <v>14454.982268696558</v>
      </c>
      <c r="AB131" s="3">
        <f t="shared" ref="AB131:AB194" si="26">(Y131 + AC131)</f>
        <v>595.91057400000011</v>
      </c>
      <c r="AC131" s="3">
        <f t="shared" ref="AC131:AC194" si="27">(Z131 *C131) / F131</f>
        <v>582.91057400000011</v>
      </c>
      <c r="AD131" s="12">
        <f t="shared" ref="AD131:AD194" si="28">((AB131 ^ 2) / (Y131 ^ 2))</f>
        <v>2101.2391254734298</v>
      </c>
      <c r="AE131" s="12">
        <f t="shared" ref="AE131:AE194" si="29">((AC131 ^ 2) / (Y131 ^ 2))</f>
        <v>2010.5605756272757</v>
      </c>
      <c r="AF131" s="12">
        <f t="shared" ref="AF131:AF194" si="30">(AA131 / Y131)</f>
        <v>1111.9217129766582</v>
      </c>
      <c r="AG131" s="12">
        <f t="shared" ref="AG131:AG194" si="31">( (X131 * Y131 * (E131 ^ 2)) / (Z131 ^ 2))</f>
        <v>24.57958412098299</v>
      </c>
      <c r="AH131" s="12">
        <f t="shared" ref="AH131:AH194" si="32">( (X131 * Y131 * (F131 ^ 2)) / (Z131 ^ 2))</f>
        <v>0.55304064272211717</v>
      </c>
      <c r="AI131" s="12">
        <f t="shared" ref="AI131:AI194" si="33">((X131^(-1)) * (Y131^(4)) * (AB131^(-2)) * (AC131^(-2)) * (C131^(-1)) * (Z131^(1)) * (E131^(0)) * (F131^(-1)))</f>
        <v>9.5453471792844927E-9</v>
      </c>
      <c r="AJ131" s="12">
        <f t="shared" ref="AJ131:AJ194" si="34">((X131^(3/2)) * (Y131^(1/2)) * (AB131^(0)) * (AC131^(0)) * (C131^(1)) * (Z131^(-2)) * (E131^(1)) * (F131^(1)))</f>
        <v>122.9427420093062</v>
      </c>
      <c r="AK131" s="12">
        <f t="shared" ref="AK131:AK194" si="35">((X131^(-1)) * (Y131^(-1)) * (AB131^(0)) * (AC131^(0)) * (C131^(0)) * (Z131^(2)) * (E131^(-1)) * (F131^(-1)))</f>
        <v>0.2712278057209071</v>
      </c>
      <c r="AL131" s="3"/>
      <c r="AM131" s="3"/>
      <c r="AN131" s="3"/>
      <c r="AO131" s="4">
        <v>4</v>
      </c>
      <c r="AP131" s="4">
        <v>0</v>
      </c>
      <c r="AQ131" s="3">
        <v>0.9268092</v>
      </c>
      <c r="AR131" s="4">
        <v>1</v>
      </c>
      <c r="AS131" t="s">
        <v>51</v>
      </c>
      <c r="AT131" s="3">
        <v>5.4050319999999999E-2</v>
      </c>
      <c r="AU131" s="3">
        <v>0.10392887000000001</v>
      </c>
      <c r="AV131" s="3">
        <v>0.30862545000000002</v>
      </c>
      <c r="AW131" s="3">
        <v>8.9758270000000001E-2</v>
      </c>
      <c r="AX131" s="3">
        <v>0.44363709000000001</v>
      </c>
    </row>
    <row r="132" spans="1:50" ht="19.5" customHeight="1" x14ac:dyDescent="0.2">
      <c r="A132" t="s">
        <v>60</v>
      </c>
      <c r="B132" t="s">
        <v>60</v>
      </c>
      <c r="C132" s="3">
        <v>3.8015907000000002</v>
      </c>
      <c r="D132" s="3">
        <v>0.1</v>
      </c>
      <c r="E132" s="3">
        <v>0.01</v>
      </c>
      <c r="F132" s="3">
        <v>3.0000000000000001E-3</v>
      </c>
      <c r="G132" s="4">
        <v>29</v>
      </c>
      <c r="H132" s="3">
        <v>48.8</v>
      </c>
      <c r="I132" s="2" t="s">
        <v>43</v>
      </c>
      <c r="J132" t="s">
        <v>43</v>
      </c>
      <c r="K132" t="s">
        <v>43</v>
      </c>
      <c r="L132" t="s">
        <v>43</v>
      </c>
      <c r="M132" t="s">
        <v>49</v>
      </c>
      <c r="O132" s="3">
        <v>58.5</v>
      </c>
      <c r="P132" s="4">
        <v>131</v>
      </c>
      <c r="Q132" s="4">
        <v>3</v>
      </c>
      <c r="R132" s="3">
        <v>1.45846E-3</v>
      </c>
      <c r="S132" s="3">
        <v>4.9596689999999999E-2</v>
      </c>
      <c r="T132" s="3">
        <v>0.80093007000000005</v>
      </c>
      <c r="U132" s="3">
        <v>9.1281909999999994E-2</v>
      </c>
      <c r="V132" s="3">
        <v>5.6732869999999998E-2</v>
      </c>
      <c r="W132" s="3">
        <v>0.80093007000000005</v>
      </c>
      <c r="X132" s="3">
        <f t="shared" si="24"/>
        <v>1000.2</v>
      </c>
      <c r="Y132" s="4">
        <v>13</v>
      </c>
      <c r="Z132" s="3">
        <v>0.23</v>
      </c>
      <c r="AA132" s="3">
        <f t="shared" si="25"/>
        <v>14454.982268696558</v>
      </c>
      <c r="AB132" s="3">
        <f t="shared" si="26"/>
        <v>304.45528700000006</v>
      </c>
      <c r="AC132" s="3">
        <f t="shared" si="27"/>
        <v>291.45528700000006</v>
      </c>
      <c r="AD132" s="12">
        <f t="shared" si="28"/>
        <v>548.47941882989585</v>
      </c>
      <c r="AE132" s="12">
        <f t="shared" si="29"/>
        <v>502.64014390681893</v>
      </c>
      <c r="AF132" s="12">
        <f t="shared" si="30"/>
        <v>1111.9217129766582</v>
      </c>
      <c r="AG132" s="12">
        <f t="shared" si="31"/>
        <v>24.57958412098299</v>
      </c>
      <c r="AH132" s="12">
        <f t="shared" si="32"/>
        <v>2.2121625708884687</v>
      </c>
      <c r="AI132" s="12">
        <f t="shared" si="33"/>
        <v>7.3136953806321278E-8</v>
      </c>
      <c r="AJ132" s="12">
        <f t="shared" si="34"/>
        <v>245.8854840186124</v>
      </c>
      <c r="AK132" s="12">
        <f t="shared" si="35"/>
        <v>0.13561390286045355</v>
      </c>
      <c r="AL132" s="3"/>
      <c r="AM132" s="3"/>
      <c r="AN132" s="3"/>
      <c r="AO132" s="4">
        <v>4</v>
      </c>
      <c r="AP132" s="4">
        <v>0</v>
      </c>
      <c r="AQ132" s="3">
        <v>1.4422E-3</v>
      </c>
      <c r="AR132" s="4">
        <v>0</v>
      </c>
      <c r="AS132" t="s">
        <v>51</v>
      </c>
      <c r="AT132" s="3">
        <v>2.5194370000000001E-2</v>
      </c>
      <c r="AU132" s="3">
        <v>5.3032559999999999E-2</v>
      </c>
      <c r="AV132" s="3">
        <v>0.20528156</v>
      </c>
      <c r="AW132" s="3">
        <v>7.8437069999999998E-2</v>
      </c>
      <c r="AX132" s="3">
        <v>0.63805444</v>
      </c>
    </row>
    <row r="133" spans="1:50" ht="19.5" customHeight="1" x14ac:dyDescent="0.2">
      <c r="A133" t="s">
        <v>60</v>
      </c>
      <c r="B133" t="s">
        <v>60</v>
      </c>
      <c r="C133" s="3">
        <v>3.8015907000000002</v>
      </c>
      <c r="D133" s="3">
        <v>0.1</v>
      </c>
      <c r="E133" s="3">
        <v>0.01</v>
      </c>
      <c r="F133" s="3">
        <v>4.0000000000000001E-3</v>
      </c>
      <c r="G133" s="4">
        <v>29</v>
      </c>
      <c r="H133" s="3">
        <v>52.3</v>
      </c>
      <c r="I133" s="2" t="s">
        <v>43</v>
      </c>
      <c r="J133" t="s">
        <v>43</v>
      </c>
      <c r="K133" t="s">
        <v>43</v>
      </c>
      <c r="L133" t="s">
        <v>43</v>
      </c>
      <c r="M133" t="s">
        <v>49</v>
      </c>
      <c r="O133" s="3">
        <v>62.8</v>
      </c>
      <c r="P133" s="4">
        <v>132</v>
      </c>
      <c r="Q133" s="4">
        <v>4</v>
      </c>
      <c r="R133" s="3">
        <v>4.7045100000000003E-3</v>
      </c>
      <c r="S133" s="3">
        <v>0.14358894999999999</v>
      </c>
      <c r="T133" s="3">
        <v>0.80075826000000006</v>
      </c>
      <c r="U133" s="3">
        <v>3.2702210000000002E-2</v>
      </c>
      <c r="V133" s="3">
        <v>1.824607E-2</v>
      </c>
      <c r="W133" s="3">
        <v>0.80075826000000006</v>
      </c>
      <c r="X133" s="3">
        <f t="shared" si="24"/>
        <v>1000.2</v>
      </c>
      <c r="Y133" s="4">
        <v>13</v>
      </c>
      <c r="Z133" s="3">
        <v>0.23</v>
      </c>
      <c r="AA133" s="3">
        <f t="shared" si="25"/>
        <v>14454.982268696558</v>
      </c>
      <c r="AB133" s="3">
        <f t="shared" si="26"/>
        <v>231.59146525000003</v>
      </c>
      <c r="AC133" s="3">
        <f t="shared" si="27"/>
        <v>218.59146525000003</v>
      </c>
      <c r="AD133" s="12">
        <f t="shared" si="28"/>
        <v>317.36453713989334</v>
      </c>
      <c r="AE133" s="12">
        <f t="shared" si="29"/>
        <v>282.73508094758563</v>
      </c>
      <c r="AF133" s="12">
        <f t="shared" si="30"/>
        <v>1111.9217129766582</v>
      </c>
      <c r="AG133" s="12">
        <f t="shared" si="31"/>
        <v>24.57958412098299</v>
      </c>
      <c r="AH133" s="12">
        <f t="shared" si="32"/>
        <v>3.9327334593572774</v>
      </c>
      <c r="AI133" s="12">
        <f t="shared" si="33"/>
        <v>1.6853012534708778E-7</v>
      </c>
      <c r="AJ133" s="12">
        <f t="shared" si="34"/>
        <v>327.84731202481652</v>
      </c>
      <c r="AK133" s="12">
        <f t="shared" si="35"/>
        <v>0.10171042714534018</v>
      </c>
      <c r="AL133" s="3"/>
      <c r="AM133" s="3"/>
      <c r="AN133" s="3"/>
      <c r="AO133" s="4">
        <v>4</v>
      </c>
      <c r="AP133" s="4">
        <v>0</v>
      </c>
      <c r="AQ133" s="5">
        <v>1.9700000000000002E-6</v>
      </c>
      <c r="AR133" s="4">
        <v>0</v>
      </c>
      <c r="AS133" t="s">
        <v>51</v>
      </c>
      <c r="AT133" s="3">
        <v>1.5277809999999999E-2</v>
      </c>
      <c r="AU133" s="3">
        <v>3.3196829999999997E-2</v>
      </c>
      <c r="AV133" s="3">
        <v>0.1434636</v>
      </c>
      <c r="AW133" s="3">
        <v>6.2084689999999998E-2</v>
      </c>
      <c r="AX133" s="3">
        <v>0.74597705999999997</v>
      </c>
    </row>
    <row r="134" spans="1:50" ht="19.5" customHeight="1" x14ac:dyDescent="0.2">
      <c r="A134" t="s">
        <v>41</v>
      </c>
      <c r="B134" t="s">
        <v>41</v>
      </c>
      <c r="C134" s="3">
        <v>3.8015907000000002</v>
      </c>
      <c r="D134" s="3">
        <v>0.1</v>
      </c>
      <c r="E134" s="3">
        <v>1.4999999999999999E-2</v>
      </c>
      <c r="F134" s="3">
        <v>5.0000000000000001E-4</v>
      </c>
      <c r="G134" s="4">
        <v>29</v>
      </c>
      <c r="H134" s="3">
        <v>67.3</v>
      </c>
      <c r="I134" s="4">
        <v>101</v>
      </c>
      <c r="J134" t="s">
        <v>42</v>
      </c>
      <c r="K134" t="s">
        <v>43</v>
      </c>
      <c r="L134" t="s">
        <v>43</v>
      </c>
      <c r="M134" t="s">
        <v>44</v>
      </c>
      <c r="O134" s="3">
        <v>80.8</v>
      </c>
      <c r="P134" s="4">
        <v>133</v>
      </c>
      <c r="Q134" s="4">
        <v>5</v>
      </c>
      <c r="R134" s="3">
        <v>2.1970000000000001E-5</v>
      </c>
      <c r="S134" s="3">
        <v>7.8684999999999996E-4</v>
      </c>
      <c r="T134" s="3">
        <v>7.8892290000000004E-2</v>
      </c>
      <c r="U134" s="3">
        <v>0.12039782</v>
      </c>
      <c r="V134" s="3">
        <v>0.79990106999999999</v>
      </c>
      <c r="W134" s="3">
        <v>0.79990106999999999</v>
      </c>
      <c r="X134" s="3">
        <f t="shared" si="24"/>
        <v>1000.2</v>
      </c>
      <c r="Y134" s="4">
        <v>13</v>
      </c>
      <c r="Z134" s="3">
        <v>0.23</v>
      </c>
      <c r="AA134" s="3">
        <f t="shared" si="25"/>
        <v>14454.982268696558</v>
      </c>
      <c r="AB134" s="3">
        <f t="shared" si="26"/>
        <v>1761.7317220000002</v>
      </c>
      <c r="AC134" s="3">
        <f t="shared" si="27"/>
        <v>1748.7317220000002</v>
      </c>
      <c r="AD134" s="12">
        <f t="shared" si="28"/>
        <v>18365.080830183942</v>
      </c>
      <c r="AE134" s="12">
        <f t="shared" si="29"/>
        <v>18095.04518064548</v>
      </c>
      <c r="AF134" s="12">
        <f t="shared" si="30"/>
        <v>1111.9217129766582</v>
      </c>
      <c r="AG134" s="12">
        <f t="shared" si="31"/>
        <v>55.304064272211718</v>
      </c>
      <c r="AH134" s="12">
        <f t="shared" si="32"/>
        <v>6.1448960302457459E-2</v>
      </c>
      <c r="AI134" s="12">
        <f t="shared" si="33"/>
        <v>3.6404335569953364E-10</v>
      </c>
      <c r="AJ134" s="12">
        <f t="shared" si="34"/>
        <v>61.471371004653093</v>
      </c>
      <c r="AK134" s="12">
        <f t="shared" si="35"/>
        <v>0.54245561144181431</v>
      </c>
      <c r="AL134" s="3"/>
      <c r="AM134" s="3"/>
      <c r="AN134" s="3"/>
      <c r="AO134" s="4">
        <v>5</v>
      </c>
      <c r="AP134" s="4">
        <v>1</v>
      </c>
      <c r="AQ134" s="3">
        <v>0.99999990000000005</v>
      </c>
      <c r="AR134" s="4">
        <v>1</v>
      </c>
      <c r="AS134" t="s">
        <v>41</v>
      </c>
      <c r="AT134" s="3">
        <v>8.9981220000000001E-2</v>
      </c>
      <c r="AU134" s="3">
        <v>0.15511643</v>
      </c>
      <c r="AV134" s="3">
        <v>0.35709966999999998</v>
      </c>
      <c r="AW134" s="3">
        <v>8.2366090000000003E-2</v>
      </c>
      <c r="AX134" s="3">
        <v>0.31543658000000002</v>
      </c>
    </row>
    <row r="135" spans="1:50" ht="19.5" customHeight="1" x14ac:dyDescent="0.2">
      <c r="A135" t="s">
        <v>41</v>
      </c>
      <c r="B135" t="s">
        <v>41</v>
      </c>
      <c r="C135" s="3">
        <v>3.8015907000000002</v>
      </c>
      <c r="D135" s="3">
        <v>0.1</v>
      </c>
      <c r="E135" s="3">
        <v>1.4999999999999999E-2</v>
      </c>
      <c r="F135" s="3">
        <v>1.5E-3</v>
      </c>
      <c r="G135" s="4">
        <v>29</v>
      </c>
      <c r="H135" s="3">
        <v>66.7</v>
      </c>
      <c r="I135" s="4">
        <v>123</v>
      </c>
      <c r="J135" t="s">
        <v>54</v>
      </c>
      <c r="K135" t="s">
        <v>43</v>
      </c>
      <c r="L135" t="s">
        <v>43</v>
      </c>
      <c r="M135" t="s">
        <v>46</v>
      </c>
      <c r="O135" s="4">
        <v>80</v>
      </c>
      <c r="P135" s="4">
        <v>134</v>
      </c>
      <c r="Q135" s="4">
        <v>6</v>
      </c>
      <c r="R135" s="3">
        <v>7.1110000000000002E-5</v>
      </c>
      <c r="S135" s="3">
        <v>2.5416800000000002E-3</v>
      </c>
      <c r="T135" s="3">
        <v>0.21629893</v>
      </c>
      <c r="U135" s="3">
        <v>0.22846367000000001</v>
      </c>
      <c r="V135" s="3">
        <v>0.55262460999999996</v>
      </c>
      <c r="W135" s="3">
        <v>0.55262460999999996</v>
      </c>
      <c r="X135" s="3">
        <f t="shared" si="24"/>
        <v>1000.2</v>
      </c>
      <c r="Y135" s="4">
        <v>13</v>
      </c>
      <c r="Z135" s="3">
        <v>0.23</v>
      </c>
      <c r="AA135" s="3">
        <f t="shared" si="25"/>
        <v>14454.982268696558</v>
      </c>
      <c r="AB135" s="3">
        <f t="shared" si="26"/>
        <v>595.91057400000011</v>
      </c>
      <c r="AC135" s="3">
        <f t="shared" si="27"/>
        <v>582.91057400000011</v>
      </c>
      <c r="AD135" s="12">
        <f t="shared" si="28"/>
        <v>2101.2391254734298</v>
      </c>
      <c r="AE135" s="12">
        <f t="shared" si="29"/>
        <v>2010.5605756272757</v>
      </c>
      <c r="AF135" s="12">
        <f t="shared" si="30"/>
        <v>1111.9217129766582</v>
      </c>
      <c r="AG135" s="12">
        <f t="shared" si="31"/>
        <v>55.304064272211718</v>
      </c>
      <c r="AH135" s="12">
        <f t="shared" si="32"/>
        <v>0.55304064272211717</v>
      </c>
      <c r="AI135" s="12">
        <f t="shared" si="33"/>
        <v>9.5453471792844927E-9</v>
      </c>
      <c r="AJ135" s="12">
        <f t="shared" si="34"/>
        <v>184.41411301395928</v>
      </c>
      <c r="AK135" s="12">
        <f t="shared" si="35"/>
        <v>0.18081853714727145</v>
      </c>
      <c r="AL135" s="3"/>
      <c r="AM135" s="3"/>
      <c r="AN135" s="3"/>
      <c r="AO135" s="4">
        <v>5</v>
      </c>
      <c r="AP135" s="4">
        <v>1</v>
      </c>
      <c r="AQ135" s="3">
        <v>0.99996810000000003</v>
      </c>
      <c r="AR135" s="4">
        <v>1</v>
      </c>
      <c r="AS135" t="s">
        <v>41</v>
      </c>
      <c r="AT135" s="3">
        <v>5.4050319999999999E-2</v>
      </c>
      <c r="AU135" s="3">
        <v>0.10392887000000001</v>
      </c>
      <c r="AV135" s="3">
        <v>0.30862545000000002</v>
      </c>
      <c r="AW135" s="3">
        <v>8.9758270000000001E-2</v>
      </c>
      <c r="AX135" s="3">
        <v>0.44363709000000001</v>
      </c>
    </row>
    <row r="136" spans="1:50" ht="19.5" customHeight="1" x14ac:dyDescent="0.2">
      <c r="A136" t="s">
        <v>48</v>
      </c>
      <c r="B136" t="s">
        <v>48</v>
      </c>
      <c r="C136" s="3">
        <v>3.8015907000000002</v>
      </c>
      <c r="D136" s="3">
        <v>0.1</v>
      </c>
      <c r="E136" s="3">
        <v>1.4999999999999999E-2</v>
      </c>
      <c r="F136" s="3">
        <v>3.0000000000000001E-3</v>
      </c>
      <c r="G136" s="4">
        <v>29</v>
      </c>
      <c r="H136" s="3">
        <v>72.7</v>
      </c>
      <c r="I136" s="4">
        <v>182</v>
      </c>
      <c r="J136" t="s">
        <v>54</v>
      </c>
      <c r="K136" t="s">
        <v>43</v>
      </c>
      <c r="L136" t="s">
        <v>43</v>
      </c>
      <c r="M136" t="s">
        <v>71</v>
      </c>
      <c r="O136" s="3">
        <v>87.2</v>
      </c>
      <c r="P136" s="4">
        <v>135</v>
      </c>
      <c r="Q136" s="4">
        <v>7</v>
      </c>
      <c r="R136" s="3">
        <v>4.1385E-4</v>
      </c>
      <c r="S136" s="3">
        <v>1.4607790000000001E-2</v>
      </c>
      <c r="T136" s="3">
        <v>0.60498425</v>
      </c>
      <c r="U136" s="3">
        <v>0.20495289999999999</v>
      </c>
      <c r="V136" s="3">
        <v>0.17504122</v>
      </c>
      <c r="W136" s="3">
        <v>0.60498425</v>
      </c>
      <c r="X136" s="3">
        <f t="shared" si="24"/>
        <v>1000.2</v>
      </c>
      <c r="Y136" s="4">
        <v>13</v>
      </c>
      <c r="Z136" s="3">
        <v>0.23</v>
      </c>
      <c r="AA136" s="3">
        <f t="shared" si="25"/>
        <v>14454.982268696558</v>
      </c>
      <c r="AB136" s="3">
        <f t="shared" si="26"/>
        <v>304.45528700000006</v>
      </c>
      <c r="AC136" s="3">
        <f t="shared" si="27"/>
        <v>291.45528700000006</v>
      </c>
      <c r="AD136" s="12">
        <f t="shared" si="28"/>
        <v>548.47941882989585</v>
      </c>
      <c r="AE136" s="12">
        <f t="shared" si="29"/>
        <v>502.64014390681893</v>
      </c>
      <c r="AF136" s="12">
        <f t="shared" si="30"/>
        <v>1111.9217129766582</v>
      </c>
      <c r="AG136" s="12">
        <f t="shared" si="31"/>
        <v>55.304064272211718</v>
      </c>
      <c r="AH136" s="12">
        <f t="shared" si="32"/>
        <v>2.2121625708884687</v>
      </c>
      <c r="AI136" s="12">
        <f t="shared" si="33"/>
        <v>7.3136953806321278E-8</v>
      </c>
      <c r="AJ136" s="12">
        <f t="shared" si="34"/>
        <v>368.82822602791856</v>
      </c>
      <c r="AK136" s="12">
        <f t="shared" si="35"/>
        <v>9.0409268573635723E-2</v>
      </c>
      <c r="AL136" s="3"/>
      <c r="AM136" s="3"/>
      <c r="AN136" s="3"/>
      <c r="AO136" s="4">
        <v>5</v>
      </c>
      <c r="AP136" s="4">
        <v>0</v>
      </c>
      <c r="AQ136" s="3">
        <v>0.75243020000000005</v>
      </c>
      <c r="AR136" s="4">
        <v>1</v>
      </c>
      <c r="AS136" t="s">
        <v>51</v>
      </c>
      <c r="AT136" s="3">
        <v>2.5194370000000001E-2</v>
      </c>
      <c r="AU136" s="3">
        <v>5.3032559999999999E-2</v>
      </c>
      <c r="AV136" s="3">
        <v>0.20528156</v>
      </c>
      <c r="AW136" s="3">
        <v>7.8437069999999998E-2</v>
      </c>
      <c r="AX136" s="3">
        <v>0.63805444</v>
      </c>
    </row>
    <row r="137" spans="1:50" ht="19.5" customHeight="1" x14ac:dyDescent="0.2">
      <c r="A137" t="s">
        <v>60</v>
      </c>
      <c r="B137" t="s">
        <v>60</v>
      </c>
      <c r="C137" s="3">
        <v>3.8015907000000002</v>
      </c>
      <c r="D137" s="3">
        <v>0.1</v>
      </c>
      <c r="E137" s="3">
        <v>1.4999999999999999E-2</v>
      </c>
      <c r="F137" s="3">
        <v>4.0000000000000001E-3</v>
      </c>
      <c r="G137" s="4">
        <v>29</v>
      </c>
      <c r="H137" s="3">
        <v>70.2</v>
      </c>
      <c r="I137" s="2" t="s">
        <v>45</v>
      </c>
      <c r="J137" t="s">
        <v>45</v>
      </c>
      <c r="K137" t="s">
        <v>43</v>
      </c>
      <c r="L137" t="s">
        <v>43</v>
      </c>
      <c r="M137" t="s">
        <v>71</v>
      </c>
      <c r="O137" s="3">
        <v>84.2</v>
      </c>
      <c r="P137" s="4">
        <v>136</v>
      </c>
      <c r="Q137" s="4">
        <v>8</v>
      </c>
      <c r="R137" s="3">
        <v>1.3380499999999999E-3</v>
      </c>
      <c r="S137" s="3">
        <v>4.5694859999999997E-2</v>
      </c>
      <c r="T137" s="3">
        <v>0.79373709000000003</v>
      </c>
      <c r="U137" s="3">
        <v>9.769891E-2</v>
      </c>
      <c r="V137" s="3">
        <v>6.1531089999999997E-2</v>
      </c>
      <c r="W137" s="3">
        <v>0.79373709000000003</v>
      </c>
      <c r="X137" s="3">
        <f t="shared" si="24"/>
        <v>1000.2</v>
      </c>
      <c r="Y137" s="4">
        <v>13</v>
      </c>
      <c r="Z137" s="3">
        <v>0.23</v>
      </c>
      <c r="AA137" s="3">
        <f t="shared" si="25"/>
        <v>14454.982268696558</v>
      </c>
      <c r="AB137" s="3">
        <f t="shared" si="26"/>
        <v>231.59146525000003</v>
      </c>
      <c r="AC137" s="3">
        <f t="shared" si="27"/>
        <v>218.59146525000003</v>
      </c>
      <c r="AD137" s="12">
        <f t="shared" si="28"/>
        <v>317.36453713989334</v>
      </c>
      <c r="AE137" s="12">
        <f t="shared" si="29"/>
        <v>282.73508094758563</v>
      </c>
      <c r="AF137" s="12">
        <f t="shared" si="30"/>
        <v>1111.9217129766582</v>
      </c>
      <c r="AG137" s="12">
        <f t="shared" si="31"/>
        <v>55.304064272211718</v>
      </c>
      <c r="AH137" s="12">
        <f t="shared" si="32"/>
        <v>3.9327334593572774</v>
      </c>
      <c r="AI137" s="12">
        <f t="shared" si="33"/>
        <v>1.6853012534708778E-7</v>
      </c>
      <c r="AJ137" s="12">
        <f t="shared" si="34"/>
        <v>491.77096803722475</v>
      </c>
      <c r="AK137" s="12">
        <f t="shared" si="35"/>
        <v>6.7806951430226789E-2</v>
      </c>
      <c r="AL137" s="3"/>
      <c r="AM137" s="3"/>
      <c r="AN137" s="3"/>
      <c r="AO137" s="4">
        <v>5</v>
      </c>
      <c r="AP137" s="4">
        <v>0</v>
      </c>
      <c r="AQ137" s="3">
        <v>3.728E-3</v>
      </c>
      <c r="AR137" s="4">
        <v>0</v>
      </c>
      <c r="AS137" t="s">
        <v>51</v>
      </c>
      <c r="AT137" s="3">
        <v>1.5277809999999999E-2</v>
      </c>
      <c r="AU137" s="3">
        <v>3.3196829999999997E-2</v>
      </c>
      <c r="AV137" s="3">
        <v>0.1434636</v>
      </c>
      <c r="AW137" s="3">
        <v>6.2084689999999998E-2</v>
      </c>
      <c r="AX137" s="3">
        <v>0.74597705999999997</v>
      </c>
    </row>
    <row r="138" spans="1:50" ht="19.5" customHeight="1" x14ac:dyDescent="0.2">
      <c r="A138" t="s">
        <v>41</v>
      </c>
      <c r="B138" t="s">
        <v>41</v>
      </c>
      <c r="C138" s="3">
        <v>3.8015907000000002</v>
      </c>
      <c r="D138" s="3">
        <v>0.1</v>
      </c>
      <c r="E138" s="3">
        <v>0.02</v>
      </c>
      <c r="F138" s="3">
        <v>5.0000000000000001E-4</v>
      </c>
      <c r="G138" s="4">
        <v>29</v>
      </c>
      <c r="H138" s="3">
        <v>58.2</v>
      </c>
      <c r="I138" s="4">
        <v>106</v>
      </c>
      <c r="J138" t="s">
        <v>42</v>
      </c>
      <c r="K138" t="s">
        <v>43</v>
      </c>
      <c r="L138" t="s">
        <v>43</v>
      </c>
      <c r="M138" t="s">
        <v>44</v>
      </c>
      <c r="N138" t="s">
        <v>80</v>
      </c>
      <c r="O138" s="3">
        <v>69.8</v>
      </c>
      <c r="P138" s="4">
        <v>137</v>
      </c>
      <c r="Q138" s="4">
        <v>9</v>
      </c>
      <c r="R138" s="5">
        <v>6.229E-6</v>
      </c>
      <c r="S138" s="3">
        <v>2.2316999999999999E-4</v>
      </c>
      <c r="T138" s="3">
        <v>2.3731039999999998E-2</v>
      </c>
      <c r="U138" s="3">
        <v>4.2253270000000002E-2</v>
      </c>
      <c r="V138" s="3">
        <v>0.93378629000000002</v>
      </c>
      <c r="W138" s="3">
        <v>0.93378629000000002</v>
      </c>
      <c r="X138" s="3">
        <f t="shared" si="24"/>
        <v>1000.2</v>
      </c>
      <c r="Y138" s="4">
        <v>13</v>
      </c>
      <c r="Z138" s="3">
        <v>0.23</v>
      </c>
      <c r="AA138" s="3">
        <f t="shared" si="25"/>
        <v>14454.982268696558</v>
      </c>
      <c r="AB138" s="3">
        <f t="shared" si="26"/>
        <v>1761.7317220000002</v>
      </c>
      <c r="AC138" s="3">
        <f t="shared" si="27"/>
        <v>1748.7317220000002</v>
      </c>
      <c r="AD138" s="12">
        <f t="shared" si="28"/>
        <v>18365.080830183942</v>
      </c>
      <c r="AE138" s="12">
        <f t="shared" si="29"/>
        <v>18095.04518064548</v>
      </c>
      <c r="AF138" s="12">
        <f t="shared" si="30"/>
        <v>1111.9217129766582</v>
      </c>
      <c r="AG138" s="12">
        <f t="shared" si="31"/>
        <v>98.318336483931958</v>
      </c>
      <c r="AH138" s="12">
        <f t="shared" si="32"/>
        <v>6.1448960302457459E-2</v>
      </c>
      <c r="AI138" s="12">
        <f t="shared" si="33"/>
        <v>3.6404335569953364E-10</v>
      </c>
      <c r="AJ138" s="12">
        <f t="shared" si="34"/>
        <v>81.961828006204129</v>
      </c>
      <c r="AK138" s="12">
        <f t="shared" si="35"/>
        <v>0.40684170858136071</v>
      </c>
      <c r="AL138" s="3"/>
      <c r="AM138" s="3"/>
      <c r="AN138" s="3"/>
      <c r="AO138" s="4">
        <v>1</v>
      </c>
      <c r="AP138" s="4">
        <v>1</v>
      </c>
      <c r="AQ138" s="4">
        <v>1</v>
      </c>
      <c r="AR138" s="4">
        <v>1</v>
      </c>
      <c r="AS138" t="s">
        <v>41</v>
      </c>
      <c r="AT138" s="3">
        <v>8.9981220000000001E-2</v>
      </c>
      <c r="AU138" s="3">
        <v>0.15511643</v>
      </c>
      <c r="AV138" s="3">
        <v>0.35709966999999998</v>
      </c>
      <c r="AW138" s="3">
        <v>8.2366090000000003E-2</v>
      </c>
      <c r="AX138" s="3">
        <v>0.31543658000000002</v>
      </c>
    </row>
    <row r="139" spans="1:50" ht="19.5" customHeight="1" x14ac:dyDescent="0.2">
      <c r="A139" t="s">
        <v>41</v>
      </c>
      <c r="B139" t="s">
        <v>41</v>
      </c>
      <c r="C139" s="3">
        <v>3.8015907000000002</v>
      </c>
      <c r="D139" s="3">
        <v>0.1</v>
      </c>
      <c r="E139" s="3">
        <v>0.02</v>
      </c>
      <c r="F139" s="3">
        <v>1.5E-3</v>
      </c>
      <c r="G139" s="4">
        <v>29</v>
      </c>
      <c r="H139" s="3">
        <v>86.6</v>
      </c>
      <c r="I139" s="4">
        <v>158</v>
      </c>
      <c r="J139" t="s">
        <v>42</v>
      </c>
      <c r="K139" t="s">
        <v>43</v>
      </c>
      <c r="L139" t="s">
        <v>43</v>
      </c>
      <c r="M139" t="s">
        <v>44</v>
      </c>
      <c r="O139" s="3">
        <v>103.9</v>
      </c>
      <c r="P139" s="4">
        <v>138</v>
      </c>
      <c r="Q139" s="4">
        <v>10</v>
      </c>
      <c r="R139" s="3">
        <v>2.016E-5</v>
      </c>
      <c r="S139" s="3">
        <v>7.2185000000000001E-4</v>
      </c>
      <c r="T139" s="3">
        <v>7.2855089999999997E-2</v>
      </c>
      <c r="U139" s="3">
        <v>0.11304705</v>
      </c>
      <c r="V139" s="3">
        <v>0.81335584000000005</v>
      </c>
      <c r="W139" s="3">
        <v>0.81335584000000005</v>
      </c>
      <c r="X139" s="3">
        <f t="shared" si="24"/>
        <v>1000.2</v>
      </c>
      <c r="Y139" s="4">
        <v>13</v>
      </c>
      <c r="Z139" s="3">
        <v>0.23</v>
      </c>
      <c r="AA139" s="3">
        <f t="shared" si="25"/>
        <v>14454.982268696558</v>
      </c>
      <c r="AB139" s="3">
        <f t="shared" si="26"/>
        <v>595.91057400000011</v>
      </c>
      <c r="AC139" s="3">
        <f t="shared" si="27"/>
        <v>582.91057400000011</v>
      </c>
      <c r="AD139" s="12">
        <f t="shared" si="28"/>
        <v>2101.2391254734298</v>
      </c>
      <c r="AE139" s="12">
        <f t="shared" si="29"/>
        <v>2010.5605756272757</v>
      </c>
      <c r="AF139" s="12">
        <f t="shared" si="30"/>
        <v>1111.9217129766582</v>
      </c>
      <c r="AG139" s="12">
        <f t="shared" si="31"/>
        <v>98.318336483931958</v>
      </c>
      <c r="AH139" s="12">
        <f t="shared" si="32"/>
        <v>0.55304064272211717</v>
      </c>
      <c r="AI139" s="12">
        <f t="shared" si="33"/>
        <v>9.5453471792844927E-9</v>
      </c>
      <c r="AJ139" s="12">
        <f t="shared" si="34"/>
        <v>245.8854840186124</v>
      </c>
      <c r="AK139" s="12">
        <f t="shared" si="35"/>
        <v>0.13561390286045355</v>
      </c>
      <c r="AL139" s="3"/>
      <c r="AM139" s="3"/>
      <c r="AN139" s="3"/>
      <c r="AO139" s="4">
        <v>1</v>
      </c>
      <c r="AP139" s="4">
        <v>1</v>
      </c>
      <c r="AQ139" s="3">
        <v>0.99999990000000005</v>
      </c>
      <c r="AR139" s="4">
        <v>1</v>
      </c>
      <c r="AS139" t="s">
        <v>41</v>
      </c>
      <c r="AT139" s="3">
        <v>5.4050319999999999E-2</v>
      </c>
      <c r="AU139" s="3">
        <v>0.10392887000000001</v>
      </c>
      <c r="AV139" s="3">
        <v>0.30862545000000002</v>
      </c>
      <c r="AW139" s="3">
        <v>8.9758270000000001E-2</v>
      </c>
      <c r="AX139" s="3">
        <v>0.44363709000000001</v>
      </c>
    </row>
    <row r="140" spans="1:50" ht="19.5" customHeight="1" x14ac:dyDescent="0.2">
      <c r="A140" t="s">
        <v>41</v>
      </c>
      <c r="B140" t="s">
        <v>41</v>
      </c>
      <c r="C140" s="3">
        <v>3.8015907000000002</v>
      </c>
      <c r="D140" s="3">
        <v>0.1</v>
      </c>
      <c r="E140" s="3">
        <v>0.02</v>
      </c>
      <c r="F140" s="3">
        <v>3.0000000000000001E-3</v>
      </c>
      <c r="G140" s="4">
        <v>29</v>
      </c>
      <c r="H140" s="3">
        <v>81.099999999999994</v>
      </c>
      <c r="I140" s="2" t="s">
        <v>81</v>
      </c>
      <c r="J140" t="s">
        <v>54</v>
      </c>
      <c r="K140" t="s">
        <v>53</v>
      </c>
      <c r="L140" t="s">
        <v>43</v>
      </c>
      <c r="M140" t="s">
        <v>71</v>
      </c>
      <c r="N140" t="s">
        <v>82</v>
      </c>
      <c r="O140" s="3">
        <v>97.3</v>
      </c>
      <c r="P140" s="4">
        <v>139</v>
      </c>
      <c r="Q140" s="4">
        <v>11</v>
      </c>
      <c r="R140" s="3">
        <v>1.1734E-4</v>
      </c>
      <c r="S140" s="3">
        <v>4.1870199999999996E-3</v>
      </c>
      <c r="T140" s="3">
        <v>0.31193452999999999</v>
      </c>
      <c r="U140" s="3">
        <v>0.25566618000000002</v>
      </c>
      <c r="V140" s="3">
        <v>0.42809492999999998</v>
      </c>
      <c r="W140" s="3">
        <v>0.42809492999999998</v>
      </c>
      <c r="X140" s="3">
        <f t="shared" si="24"/>
        <v>1000.2</v>
      </c>
      <c r="Y140" s="4">
        <v>13</v>
      </c>
      <c r="Z140" s="3">
        <v>0.23</v>
      </c>
      <c r="AA140" s="3">
        <f t="shared" si="25"/>
        <v>14454.982268696558</v>
      </c>
      <c r="AB140" s="3">
        <f t="shared" si="26"/>
        <v>304.45528700000006</v>
      </c>
      <c r="AC140" s="3">
        <f t="shared" si="27"/>
        <v>291.45528700000006</v>
      </c>
      <c r="AD140" s="12">
        <f t="shared" si="28"/>
        <v>548.47941882989585</v>
      </c>
      <c r="AE140" s="12">
        <f t="shared" si="29"/>
        <v>502.64014390681893</v>
      </c>
      <c r="AF140" s="12">
        <f t="shared" si="30"/>
        <v>1111.9217129766582</v>
      </c>
      <c r="AG140" s="12">
        <f t="shared" si="31"/>
        <v>98.318336483931958</v>
      </c>
      <c r="AH140" s="12">
        <f t="shared" si="32"/>
        <v>2.2121625708884687</v>
      </c>
      <c r="AI140" s="12">
        <f t="shared" si="33"/>
        <v>7.3136953806321278E-8</v>
      </c>
      <c r="AJ140" s="12">
        <f t="shared" si="34"/>
        <v>491.7709680372248</v>
      </c>
      <c r="AK140" s="12">
        <f t="shared" si="35"/>
        <v>6.7806951430226775E-2</v>
      </c>
      <c r="AL140" s="3"/>
      <c r="AM140" s="3"/>
      <c r="AN140" s="3"/>
      <c r="AO140" s="4">
        <v>1</v>
      </c>
      <c r="AP140" s="4">
        <v>1</v>
      </c>
      <c r="AQ140" s="3">
        <v>0.99951270000000003</v>
      </c>
      <c r="AR140" s="4">
        <v>1</v>
      </c>
      <c r="AS140" t="s">
        <v>41</v>
      </c>
      <c r="AT140" s="3">
        <v>2.5194370000000001E-2</v>
      </c>
      <c r="AU140" s="3">
        <v>5.3032559999999999E-2</v>
      </c>
      <c r="AV140" s="3">
        <v>0.20528156</v>
      </c>
      <c r="AW140" s="3">
        <v>7.8437069999999998E-2</v>
      </c>
      <c r="AX140" s="3">
        <v>0.63805444</v>
      </c>
    </row>
    <row r="141" spans="1:50" ht="19.5" customHeight="1" x14ac:dyDescent="0.2">
      <c r="A141" t="s">
        <v>60</v>
      </c>
      <c r="B141" t="s">
        <v>60</v>
      </c>
      <c r="C141" s="3">
        <v>3.8015907000000002</v>
      </c>
      <c r="D141" s="3">
        <v>0.1</v>
      </c>
      <c r="E141" s="3">
        <v>0.02</v>
      </c>
      <c r="F141" s="3">
        <v>4.0000000000000001E-3</v>
      </c>
      <c r="G141" s="4">
        <v>29</v>
      </c>
      <c r="H141" s="3">
        <v>82.6</v>
      </c>
      <c r="I141" s="4">
        <v>3247</v>
      </c>
      <c r="J141" t="s">
        <v>45</v>
      </c>
      <c r="K141" t="s">
        <v>43</v>
      </c>
      <c r="L141" t="s">
        <v>43</v>
      </c>
      <c r="M141" t="s">
        <v>71</v>
      </c>
      <c r="N141" t="s">
        <v>83</v>
      </c>
      <c r="O141" s="3">
        <v>99.1</v>
      </c>
      <c r="P141" s="4">
        <v>140</v>
      </c>
      <c r="Q141" s="4">
        <v>12</v>
      </c>
      <c r="R141" s="3">
        <v>3.7964999999999999E-4</v>
      </c>
      <c r="S141" s="3">
        <v>1.341728E-2</v>
      </c>
      <c r="T141" s="3">
        <v>0.58567963000000001</v>
      </c>
      <c r="U141" s="3">
        <v>0.21267069999999999</v>
      </c>
      <c r="V141" s="3">
        <v>0.18785273999999999</v>
      </c>
      <c r="W141" s="3">
        <v>0.58567963000000001</v>
      </c>
      <c r="X141" s="3">
        <f t="shared" si="24"/>
        <v>1000.2</v>
      </c>
      <c r="Y141" s="4">
        <v>13</v>
      </c>
      <c r="Z141" s="3">
        <v>0.23</v>
      </c>
      <c r="AA141" s="3">
        <f t="shared" si="25"/>
        <v>14454.982268696558</v>
      </c>
      <c r="AB141" s="3">
        <f t="shared" si="26"/>
        <v>231.59146525000003</v>
      </c>
      <c r="AC141" s="3">
        <f t="shared" si="27"/>
        <v>218.59146525000003</v>
      </c>
      <c r="AD141" s="12">
        <f t="shared" si="28"/>
        <v>317.36453713989334</v>
      </c>
      <c r="AE141" s="12">
        <f t="shared" si="29"/>
        <v>282.73508094758563</v>
      </c>
      <c r="AF141" s="12">
        <f t="shared" si="30"/>
        <v>1111.9217129766582</v>
      </c>
      <c r="AG141" s="12">
        <f t="shared" si="31"/>
        <v>98.318336483931958</v>
      </c>
      <c r="AH141" s="12">
        <f t="shared" si="32"/>
        <v>3.9327334593572774</v>
      </c>
      <c r="AI141" s="12">
        <f t="shared" si="33"/>
        <v>1.6853012534708778E-7</v>
      </c>
      <c r="AJ141" s="12">
        <f t="shared" si="34"/>
        <v>655.69462404963303</v>
      </c>
      <c r="AK141" s="12">
        <f t="shared" si="35"/>
        <v>5.0855213572670088E-2</v>
      </c>
      <c r="AL141" s="3"/>
      <c r="AM141" s="3"/>
      <c r="AN141" s="3"/>
      <c r="AO141" s="4">
        <v>1</v>
      </c>
      <c r="AP141" s="4">
        <v>0</v>
      </c>
      <c r="AQ141" s="3">
        <v>0.69700359999999995</v>
      </c>
      <c r="AR141" s="4">
        <v>1</v>
      </c>
      <c r="AS141" t="s">
        <v>51</v>
      </c>
      <c r="AT141" s="3">
        <v>1.5277809999999999E-2</v>
      </c>
      <c r="AU141" s="3">
        <v>3.3196829999999997E-2</v>
      </c>
      <c r="AV141" s="3">
        <v>0.1434636</v>
      </c>
      <c r="AW141" s="3">
        <v>6.2084689999999998E-2</v>
      </c>
      <c r="AX141" s="3">
        <v>0.74597705999999997</v>
      </c>
    </row>
    <row r="142" spans="1:50" ht="19.5" customHeight="1" x14ac:dyDescent="0.2">
      <c r="A142" t="s">
        <v>41</v>
      </c>
      <c r="B142" t="s">
        <v>41</v>
      </c>
      <c r="C142" s="3">
        <v>3.8015907000000002</v>
      </c>
      <c r="D142" s="3">
        <v>0.1</v>
      </c>
      <c r="E142" s="3">
        <v>2.5000000000000001E-2</v>
      </c>
      <c r="F142" s="3">
        <v>5.0000000000000001E-4</v>
      </c>
      <c r="G142" s="4">
        <v>29</v>
      </c>
      <c r="H142" s="3">
        <v>77.2</v>
      </c>
      <c r="I142" s="4">
        <v>119</v>
      </c>
      <c r="J142" t="s">
        <v>42</v>
      </c>
      <c r="K142" t="s">
        <v>43</v>
      </c>
      <c r="L142" t="s">
        <v>43</v>
      </c>
      <c r="M142" t="s">
        <v>44</v>
      </c>
      <c r="N142" t="s">
        <v>84</v>
      </c>
      <c r="O142" s="3">
        <v>92.6</v>
      </c>
      <c r="P142" s="4">
        <v>141</v>
      </c>
      <c r="Q142" s="4">
        <v>13</v>
      </c>
      <c r="R142" s="5">
        <v>1.7659999999999999E-6</v>
      </c>
      <c r="S142" s="3">
        <v>6.3269999999999996E-5</v>
      </c>
      <c r="T142" s="3">
        <v>6.8454400000000004E-3</v>
      </c>
      <c r="U142" s="3">
        <v>1.279331E-2</v>
      </c>
      <c r="V142" s="3">
        <v>0.98029621</v>
      </c>
      <c r="W142" s="3">
        <v>0.98029621</v>
      </c>
      <c r="X142" s="3">
        <f t="shared" si="24"/>
        <v>1000.2</v>
      </c>
      <c r="Y142" s="4">
        <v>13</v>
      </c>
      <c r="Z142" s="3">
        <v>0.23</v>
      </c>
      <c r="AA142" s="3">
        <f t="shared" si="25"/>
        <v>14454.982268696558</v>
      </c>
      <c r="AB142" s="3">
        <f t="shared" si="26"/>
        <v>1761.7317220000002</v>
      </c>
      <c r="AC142" s="3">
        <f t="shared" si="27"/>
        <v>1748.7317220000002</v>
      </c>
      <c r="AD142" s="12">
        <f t="shared" si="28"/>
        <v>18365.080830183942</v>
      </c>
      <c r="AE142" s="12">
        <f t="shared" si="29"/>
        <v>18095.04518064548</v>
      </c>
      <c r="AF142" s="12">
        <f t="shared" si="30"/>
        <v>1111.9217129766582</v>
      </c>
      <c r="AG142" s="12">
        <f t="shared" si="31"/>
        <v>153.62240075614372</v>
      </c>
      <c r="AH142" s="12">
        <f t="shared" si="32"/>
        <v>6.1448960302457459E-2</v>
      </c>
      <c r="AI142" s="12">
        <f t="shared" si="33"/>
        <v>3.6404335569953364E-10</v>
      </c>
      <c r="AJ142" s="12">
        <f t="shared" si="34"/>
        <v>102.45228500775515</v>
      </c>
      <c r="AK142" s="12">
        <f t="shared" si="35"/>
        <v>0.3254733668650886</v>
      </c>
      <c r="AL142" s="3"/>
      <c r="AM142" s="3"/>
      <c r="AN142" s="3"/>
      <c r="AO142" s="4">
        <v>2</v>
      </c>
      <c r="AP142" s="4">
        <v>1</v>
      </c>
      <c r="AQ142" s="4">
        <v>1</v>
      </c>
      <c r="AR142" s="4">
        <v>1</v>
      </c>
      <c r="AS142" t="s">
        <v>41</v>
      </c>
      <c r="AT142" s="3">
        <v>8.9981220000000001E-2</v>
      </c>
      <c r="AU142" s="3">
        <v>0.15511643</v>
      </c>
      <c r="AV142" s="3">
        <v>0.35709966999999998</v>
      </c>
      <c r="AW142" s="3">
        <v>8.2366090000000003E-2</v>
      </c>
      <c r="AX142" s="3">
        <v>0.31543658000000002</v>
      </c>
    </row>
    <row r="143" spans="1:50" ht="19.5" customHeight="1" x14ac:dyDescent="0.2">
      <c r="A143" t="s">
        <v>41</v>
      </c>
      <c r="B143" t="s">
        <v>41</v>
      </c>
      <c r="C143" s="3">
        <v>3.8015907000000002</v>
      </c>
      <c r="D143" s="3">
        <v>0.1</v>
      </c>
      <c r="E143" s="3">
        <v>2.5000000000000001E-2</v>
      </c>
      <c r="F143" s="3">
        <v>1.5E-3</v>
      </c>
      <c r="G143" s="4">
        <v>29</v>
      </c>
      <c r="H143" s="3">
        <v>81.599999999999994</v>
      </c>
      <c r="I143" s="4">
        <v>174</v>
      </c>
      <c r="J143" t="s">
        <v>42</v>
      </c>
      <c r="K143" t="s">
        <v>43</v>
      </c>
      <c r="L143" t="s">
        <v>43</v>
      </c>
      <c r="M143" t="s">
        <v>44</v>
      </c>
      <c r="O143" s="3">
        <v>97.9</v>
      </c>
      <c r="P143" s="4">
        <v>142</v>
      </c>
      <c r="Q143" s="4">
        <v>14</v>
      </c>
      <c r="R143" s="5">
        <v>5.7139999999999998E-6</v>
      </c>
      <c r="S143" s="3">
        <v>2.0473E-4</v>
      </c>
      <c r="T143" s="3">
        <v>2.18128E-2</v>
      </c>
      <c r="U143" s="3">
        <v>3.905086E-2</v>
      </c>
      <c r="V143" s="3">
        <v>0.93892589999999998</v>
      </c>
      <c r="W143" s="3">
        <v>0.93892589999999998</v>
      </c>
      <c r="X143" s="3">
        <f t="shared" si="24"/>
        <v>1000.2</v>
      </c>
      <c r="Y143" s="4">
        <v>13</v>
      </c>
      <c r="Z143" s="3">
        <v>0.23</v>
      </c>
      <c r="AA143" s="3">
        <f t="shared" si="25"/>
        <v>14454.982268696558</v>
      </c>
      <c r="AB143" s="3">
        <f t="shared" si="26"/>
        <v>595.91057400000011</v>
      </c>
      <c r="AC143" s="3">
        <f t="shared" si="27"/>
        <v>582.91057400000011</v>
      </c>
      <c r="AD143" s="12">
        <f t="shared" si="28"/>
        <v>2101.2391254734298</v>
      </c>
      <c r="AE143" s="12">
        <f t="shared" si="29"/>
        <v>2010.5605756272757</v>
      </c>
      <c r="AF143" s="12">
        <f t="shared" si="30"/>
        <v>1111.9217129766582</v>
      </c>
      <c r="AG143" s="12">
        <f t="shared" si="31"/>
        <v>153.62240075614372</v>
      </c>
      <c r="AH143" s="12">
        <f t="shared" si="32"/>
        <v>0.55304064272211717</v>
      </c>
      <c r="AI143" s="12">
        <f t="shared" si="33"/>
        <v>9.5453471792844927E-9</v>
      </c>
      <c r="AJ143" s="12">
        <f t="shared" si="34"/>
        <v>307.3568550232655</v>
      </c>
      <c r="AK143" s="12">
        <f t="shared" si="35"/>
        <v>0.10849112228836286</v>
      </c>
      <c r="AL143" s="3"/>
      <c r="AM143" s="3"/>
      <c r="AN143" s="3"/>
      <c r="AO143" s="4">
        <v>2</v>
      </c>
      <c r="AP143" s="4">
        <v>1</v>
      </c>
      <c r="AQ143" s="4">
        <v>1</v>
      </c>
      <c r="AR143" s="4">
        <v>1</v>
      </c>
      <c r="AS143" t="s">
        <v>41</v>
      </c>
      <c r="AT143" s="3">
        <v>5.4050319999999999E-2</v>
      </c>
      <c r="AU143" s="3">
        <v>0.10392887000000001</v>
      </c>
      <c r="AV143" s="3">
        <v>0.30862545000000002</v>
      </c>
      <c r="AW143" s="3">
        <v>8.9758270000000001E-2</v>
      </c>
      <c r="AX143" s="3">
        <v>0.44363709000000001</v>
      </c>
    </row>
    <row r="144" spans="1:50" ht="19.5" customHeight="1" x14ac:dyDescent="0.2">
      <c r="A144" t="s">
        <v>41</v>
      </c>
      <c r="B144" t="s">
        <v>41</v>
      </c>
      <c r="C144" s="3">
        <v>3.8015907000000002</v>
      </c>
      <c r="D144" s="3">
        <v>0.1</v>
      </c>
      <c r="E144" s="3">
        <v>2.5000000000000001E-2</v>
      </c>
      <c r="F144" s="3">
        <v>3.0000000000000001E-3</v>
      </c>
      <c r="G144" s="4">
        <v>29</v>
      </c>
      <c r="H144" s="3">
        <v>110.6</v>
      </c>
      <c r="I144" s="2" t="s">
        <v>81</v>
      </c>
      <c r="J144" t="s">
        <v>45</v>
      </c>
      <c r="K144" t="s">
        <v>43</v>
      </c>
      <c r="L144" t="s">
        <v>43</v>
      </c>
      <c r="M144" t="s">
        <v>71</v>
      </c>
      <c r="N144" t="s">
        <v>83</v>
      </c>
      <c r="O144" s="3">
        <v>132.69999999999999</v>
      </c>
      <c r="P144" s="4">
        <v>143</v>
      </c>
      <c r="Q144" s="4">
        <v>15</v>
      </c>
      <c r="R144" s="3">
        <v>3.3269999999999998E-5</v>
      </c>
      <c r="S144" s="3">
        <v>1.19063E-3</v>
      </c>
      <c r="T144" s="3">
        <v>0.11468101</v>
      </c>
      <c r="U144" s="3">
        <v>0.1587652</v>
      </c>
      <c r="V144" s="3">
        <v>0.72532989999999997</v>
      </c>
      <c r="W144" s="3">
        <v>0.72532989999999997</v>
      </c>
      <c r="X144" s="3">
        <f t="shared" si="24"/>
        <v>1000.2</v>
      </c>
      <c r="Y144" s="4">
        <v>13</v>
      </c>
      <c r="Z144" s="3">
        <v>0.23</v>
      </c>
      <c r="AA144" s="3">
        <f t="shared" si="25"/>
        <v>14454.982268696558</v>
      </c>
      <c r="AB144" s="3">
        <f t="shared" si="26"/>
        <v>304.45528700000006</v>
      </c>
      <c r="AC144" s="3">
        <f t="shared" si="27"/>
        <v>291.45528700000006</v>
      </c>
      <c r="AD144" s="12">
        <f t="shared" si="28"/>
        <v>548.47941882989585</v>
      </c>
      <c r="AE144" s="12">
        <f t="shared" si="29"/>
        <v>502.64014390681893</v>
      </c>
      <c r="AF144" s="12">
        <f t="shared" si="30"/>
        <v>1111.9217129766582</v>
      </c>
      <c r="AG144" s="12">
        <f t="shared" si="31"/>
        <v>153.62240075614372</v>
      </c>
      <c r="AH144" s="12">
        <f t="shared" si="32"/>
        <v>2.2121625708884687</v>
      </c>
      <c r="AI144" s="12">
        <f t="shared" si="33"/>
        <v>7.3136953806321278E-8</v>
      </c>
      <c r="AJ144" s="12">
        <f t="shared" si="34"/>
        <v>614.71371004653099</v>
      </c>
      <c r="AK144" s="12">
        <f t="shared" si="35"/>
        <v>5.4245561144181428E-2</v>
      </c>
      <c r="AL144" s="3"/>
      <c r="AM144" s="3"/>
      <c r="AN144" s="3"/>
      <c r="AO144" s="4">
        <v>2</v>
      </c>
      <c r="AP144" s="4">
        <v>1</v>
      </c>
      <c r="AQ144" s="3">
        <v>0.99999899999999997</v>
      </c>
      <c r="AR144" s="4">
        <v>1</v>
      </c>
      <c r="AS144" t="s">
        <v>41</v>
      </c>
      <c r="AT144" s="3">
        <v>2.5194370000000001E-2</v>
      </c>
      <c r="AU144" s="3">
        <v>5.3032559999999999E-2</v>
      </c>
      <c r="AV144" s="3">
        <v>0.20528156</v>
      </c>
      <c r="AW144" s="3">
        <v>7.8437069999999998E-2</v>
      </c>
      <c r="AX144" s="3">
        <v>0.63805444</v>
      </c>
    </row>
    <row r="145" spans="1:50" ht="19.5" customHeight="1" x14ac:dyDescent="0.2">
      <c r="A145" t="s">
        <v>41</v>
      </c>
      <c r="B145" t="s">
        <v>41</v>
      </c>
      <c r="C145" s="3">
        <v>3.8015907000000002</v>
      </c>
      <c r="D145" s="3">
        <v>0.1</v>
      </c>
      <c r="E145" s="3">
        <v>2.5000000000000001E-2</v>
      </c>
      <c r="F145" s="3">
        <v>4.0000000000000001E-3</v>
      </c>
      <c r="G145" s="4">
        <v>29</v>
      </c>
      <c r="H145" s="3">
        <v>107.4</v>
      </c>
      <c r="I145" s="4">
        <v>224</v>
      </c>
      <c r="J145" t="s">
        <v>54</v>
      </c>
      <c r="K145" t="s">
        <v>53</v>
      </c>
      <c r="L145" t="s">
        <v>43</v>
      </c>
      <c r="M145" t="s">
        <v>71</v>
      </c>
      <c r="N145" t="s">
        <v>83</v>
      </c>
      <c r="O145" s="3">
        <v>128.9</v>
      </c>
      <c r="P145" s="4">
        <v>144</v>
      </c>
      <c r="Q145" s="4">
        <v>16</v>
      </c>
      <c r="R145" s="3">
        <v>1.0764000000000001E-4</v>
      </c>
      <c r="S145" s="3">
        <v>3.84228E-3</v>
      </c>
      <c r="T145" s="3">
        <v>0.29393306000000002</v>
      </c>
      <c r="U145" s="3">
        <v>0.25277743000000003</v>
      </c>
      <c r="V145" s="3">
        <v>0.44933958000000002</v>
      </c>
      <c r="W145" s="3">
        <v>0.44933958000000002</v>
      </c>
      <c r="X145" s="3">
        <f t="shared" si="24"/>
        <v>1000.2</v>
      </c>
      <c r="Y145" s="4">
        <v>13</v>
      </c>
      <c r="Z145" s="3">
        <v>0.23</v>
      </c>
      <c r="AA145" s="3">
        <f t="shared" si="25"/>
        <v>14454.982268696558</v>
      </c>
      <c r="AB145" s="3">
        <f t="shared" si="26"/>
        <v>231.59146525000003</v>
      </c>
      <c r="AC145" s="3">
        <f t="shared" si="27"/>
        <v>218.59146525000003</v>
      </c>
      <c r="AD145" s="12">
        <f t="shared" si="28"/>
        <v>317.36453713989334</v>
      </c>
      <c r="AE145" s="12">
        <f t="shared" si="29"/>
        <v>282.73508094758563</v>
      </c>
      <c r="AF145" s="12">
        <f t="shared" si="30"/>
        <v>1111.9217129766582</v>
      </c>
      <c r="AG145" s="12">
        <f t="shared" si="31"/>
        <v>153.62240075614372</v>
      </c>
      <c r="AH145" s="12">
        <f t="shared" si="32"/>
        <v>3.9327334593572774</v>
      </c>
      <c r="AI145" s="12">
        <f t="shared" si="33"/>
        <v>1.6853012534708778E-7</v>
      </c>
      <c r="AJ145" s="12">
        <f t="shared" si="34"/>
        <v>819.61828006204121</v>
      </c>
      <c r="AK145" s="12">
        <f t="shared" si="35"/>
        <v>4.0684170858136075E-2</v>
      </c>
      <c r="AL145" s="3"/>
      <c r="AM145" s="3"/>
      <c r="AN145" s="3"/>
      <c r="AO145" s="4">
        <v>2</v>
      </c>
      <c r="AP145" s="4">
        <v>1</v>
      </c>
      <c r="AQ145" s="3">
        <v>0.99902590000000002</v>
      </c>
      <c r="AR145" s="4">
        <v>1</v>
      </c>
      <c r="AS145" t="s">
        <v>41</v>
      </c>
      <c r="AT145" s="3">
        <v>1.5277809999999999E-2</v>
      </c>
      <c r="AU145" s="3">
        <v>3.3196829999999997E-2</v>
      </c>
      <c r="AV145" s="3">
        <v>0.1434636</v>
      </c>
      <c r="AW145" s="3">
        <v>6.2084689999999998E-2</v>
      </c>
      <c r="AX145" s="3">
        <v>0.74597705999999997</v>
      </c>
    </row>
    <row r="146" spans="1:50" ht="19.5" customHeight="1" x14ac:dyDescent="0.2">
      <c r="A146" t="s">
        <v>41</v>
      </c>
      <c r="B146" t="s">
        <v>41</v>
      </c>
      <c r="C146" s="3">
        <v>3.8015907000000002</v>
      </c>
      <c r="D146" s="3">
        <v>0.15</v>
      </c>
      <c r="E146" s="3">
        <v>0.01</v>
      </c>
      <c r="F146" s="3">
        <v>5.0000000000000001E-4</v>
      </c>
      <c r="G146" s="4">
        <v>29</v>
      </c>
      <c r="H146" s="4">
        <v>21</v>
      </c>
      <c r="I146" s="4">
        <v>94</v>
      </c>
      <c r="J146" t="s">
        <v>42</v>
      </c>
      <c r="K146" t="s">
        <v>43</v>
      </c>
      <c r="L146" t="s">
        <v>43</v>
      </c>
      <c r="M146" t="s">
        <v>44</v>
      </c>
      <c r="O146" s="3">
        <v>25.2</v>
      </c>
      <c r="P146" s="4">
        <v>145</v>
      </c>
      <c r="Q146" s="4">
        <v>1</v>
      </c>
      <c r="R146" s="3">
        <v>1.2260999999999999E-4</v>
      </c>
      <c r="S146" s="3">
        <v>4.3741600000000002E-3</v>
      </c>
      <c r="T146" s="3">
        <v>0.32131539999999997</v>
      </c>
      <c r="U146" s="3">
        <v>0.25681098000000002</v>
      </c>
      <c r="V146" s="3">
        <v>0.41737686000000002</v>
      </c>
      <c r="W146" s="3">
        <v>0.41737686000000002</v>
      </c>
      <c r="X146" s="3">
        <f t="shared" si="24"/>
        <v>1000.3</v>
      </c>
      <c r="Y146" s="4">
        <v>33</v>
      </c>
      <c r="Z146" s="3">
        <v>0.49</v>
      </c>
      <c r="AA146" s="3">
        <f t="shared" si="25"/>
        <v>14456.427477881589</v>
      </c>
      <c r="AB146" s="3">
        <f t="shared" si="26"/>
        <v>3758.5588859999998</v>
      </c>
      <c r="AC146" s="3">
        <f t="shared" si="27"/>
        <v>3725.5588859999998</v>
      </c>
      <c r="AD146" s="12">
        <f t="shared" si="28"/>
        <v>12972.235904067547</v>
      </c>
      <c r="AE146" s="12">
        <f t="shared" si="29"/>
        <v>12745.444456431183</v>
      </c>
      <c r="AF146" s="12">
        <f t="shared" si="30"/>
        <v>438.07355993580575</v>
      </c>
      <c r="AG146" s="12">
        <f t="shared" si="31"/>
        <v>13.748396501457728</v>
      </c>
      <c r="AH146" s="12">
        <f t="shared" si="32"/>
        <v>3.4370991253644317E-2</v>
      </c>
      <c r="AI146" s="12">
        <f t="shared" si="33"/>
        <v>1.5586931535793308E-9</v>
      </c>
      <c r="AJ146" s="12">
        <f t="shared" si="34"/>
        <v>14.387839150484451</v>
      </c>
      <c r="AK146" s="12">
        <f t="shared" si="35"/>
        <v>1.4547151006213286</v>
      </c>
      <c r="AL146" s="3"/>
      <c r="AM146" s="3"/>
      <c r="AN146" s="3"/>
      <c r="AO146" s="4">
        <v>5</v>
      </c>
      <c r="AP146" s="4">
        <v>1</v>
      </c>
      <c r="AQ146" s="3">
        <v>0.29325400000000001</v>
      </c>
      <c r="AR146" s="4">
        <v>0</v>
      </c>
      <c r="AS146" t="s">
        <v>41</v>
      </c>
      <c r="AT146" s="3">
        <v>0.10294362999999999</v>
      </c>
      <c r="AU146" s="3">
        <v>0.17074164</v>
      </c>
      <c r="AV146" s="3">
        <v>0.36358969000000002</v>
      </c>
      <c r="AW146" s="3">
        <v>7.8530749999999996E-2</v>
      </c>
      <c r="AX146" s="3">
        <v>0.28419429000000002</v>
      </c>
    </row>
    <row r="147" spans="1:50" ht="19.5" customHeight="1" x14ac:dyDescent="0.2">
      <c r="A147" t="s">
        <v>48</v>
      </c>
      <c r="B147" t="s">
        <v>48</v>
      </c>
      <c r="C147" s="3">
        <v>3.8015907000000002</v>
      </c>
      <c r="D147" s="3">
        <v>0.15</v>
      </c>
      <c r="E147" s="3">
        <v>0.01</v>
      </c>
      <c r="F147" s="3">
        <v>1.5E-3</v>
      </c>
      <c r="G147" s="4">
        <v>29</v>
      </c>
      <c r="H147" s="3">
        <v>33.799999999999997</v>
      </c>
      <c r="I147" s="2" t="s">
        <v>43</v>
      </c>
      <c r="J147" t="s">
        <v>43</v>
      </c>
      <c r="K147" t="s">
        <v>43</v>
      </c>
      <c r="L147" t="s">
        <v>47</v>
      </c>
      <c r="M147" t="s">
        <v>49</v>
      </c>
      <c r="O147" s="3">
        <v>40.5</v>
      </c>
      <c r="P147" s="4">
        <v>146</v>
      </c>
      <c r="Q147" s="4">
        <v>2</v>
      </c>
      <c r="R147" s="3">
        <v>3.9669E-4</v>
      </c>
      <c r="S147" s="3">
        <v>1.401082E-2</v>
      </c>
      <c r="T147" s="3">
        <v>0.59556759000000004</v>
      </c>
      <c r="U147" s="3">
        <v>0.20878155000000001</v>
      </c>
      <c r="V147" s="3">
        <v>0.18124335999999999</v>
      </c>
      <c r="W147" s="3">
        <v>0.59556759000000004</v>
      </c>
      <c r="X147" s="3">
        <f t="shared" si="24"/>
        <v>1000.3</v>
      </c>
      <c r="Y147" s="4">
        <v>33</v>
      </c>
      <c r="Z147" s="3">
        <v>0.49</v>
      </c>
      <c r="AA147" s="3">
        <f t="shared" si="25"/>
        <v>14456.427477881589</v>
      </c>
      <c r="AB147" s="3">
        <f t="shared" si="26"/>
        <v>1274.8529619999999</v>
      </c>
      <c r="AC147" s="3">
        <f t="shared" si="27"/>
        <v>1241.8529619999999</v>
      </c>
      <c r="AD147" s="12">
        <f t="shared" si="28"/>
        <v>1492.4243110378084</v>
      </c>
      <c r="AE147" s="12">
        <f t="shared" si="29"/>
        <v>1416.1604951590205</v>
      </c>
      <c r="AF147" s="12">
        <f t="shared" si="30"/>
        <v>438.07355993580575</v>
      </c>
      <c r="AG147" s="12">
        <f t="shared" si="31"/>
        <v>13.748396501457728</v>
      </c>
      <c r="AH147" s="12">
        <f t="shared" si="32"/>
        <v>0.30933892128279883</v>
      </c>
      <c r="AI147" s="12">
        <f t="shared" si="33"/>
        <v>4.064474521235636E-8</v>
      </c>
      <c r="AJ147" s="12">
        <f t="shared" si="34"/>
        <v>43.163517451453352</v>
      </c>
      <c r="AK147" s="12">
        <f t="shared" si="35"/>
        <v>0.48490503354044284</v>
      </c>
      <c r="AL147" s="3"/>
      <c r="AM147" s="3"/>
      <c r="AN147" s="3"/>
      <c r="AO147" s="4">
        <v>5</v>
      </c>
      <c r="AP147" s="4">
        <v>0</v>
      </c>
      <c r="AQ147" s="3">
        <v>2.9578299999999998E-2</v>
      </c>
      <c r="AR147" s="4">
        <v>0</v>
      </c>
      <c r="AS147" t="s">
        <v>51</v>
      </c>
      <c r="AT147" s="3">
        <v>8.1591200000000003E-2</v>
      </c>
      <c r="AU147" s="3">
        <v>0.14424234999999999</v>
      </c>
      <c r="AV147" s="3">
        <v>0.35045897999999998</v>
      </c>
      <c r="AW147" s="3">
        <v>8.4710359999999998E-2</v>
      </c>
      <c r="AX147" s="3">
        <v>0.3389971</v>
      </c>
    </row>
    <row r="148" spans="1:50" ht="19.5" customHeight="1" x14ac:dyDescent="0.2">
      <c r="A148" t="s">
        <v>60</v>
      </c>
      <c r="B148" t="s">
        <v>60</v>
      </c>
      <c r="C148" s="3">
        <v>3.8015907000000002</v>
      </c>
      <c r="D148" s="3">
        <v>0.15</v>
      </c>
      <c r="E148" s="3">
        <v>0.01</v>
      </c>
      <c r="F148" s="3">
        <v>3.0000000000000001E-3</v>
      </c>
      <c r="G148" s="4">
        <v>29</v>
      </c>
      <c r="H148" s="3">
        <v>38.299999999999997</v>
      </c>
      <c r="I148" s="2" t="s">
        <v>43</v>
      </c>
      <c r="J148" t="s">
        <v>43</v>
      </c>
      <c r="K148" t="s">
        <v>43</v>
      </c>
      <c r="L148" t="s">
        <v>43</v>
      </c>
      <c r="M148" t="s">
        <v>49</v>
      </c>
      <c r="O148" s="3">
        <v>45.9</v>
      </c>
      <c r="P148" s="4">
        <v>147</v>
      </c>
      <c r="Q148" s="4">
        <v>3</v>
      </c>
      <c r="R148" s="3">
        <v>2.3049899999999998E-3</v>
      </c>
      <c r="S148" s="3">
        <v>7.612294E-2</v>
      </c>
      <c r="T148" s="3">
        <v>0.82260907999999999</v>
      </c>
      <c r="U148" s="3">
        <v>6.2331900000000003E-2</v>
      </c>
      <c r="V148" s="3">
        <v>3.6631089999999998E-2</v>
      </c>
      <c r="W148" s="3">
        <v>0.82260907999999999</v>
      </c>
      <c r="X148" s="3">
        <f t="shared" si="24"/>
        <v>1000.3</v>
      </c>
      <c r="Y148" s="4">
        <v>33</v>
      </c>
      <c r="Z148" s="3">
        <v>0.49</v>
      </c>
      <c r="AA148" s="3">
        <f t="shared" si="25"/>
        <v>14456.427477881589</v>
      </c>
      <c r="AB148" s="3">
        <f t="shared" si="26"/>
        <v>653.92648099999997</v>
      </c>
      <c r="AC148" s="3">
        <f t="shared" si="27"/>
        <v>620.92648099999997</v>
      </c>
      <c r="AD148" s="12">
        <f t="shared" si="28"/>
        <v>392.67203172914907</v>
      </c>
      <c r="AE148" s="12">
        <f t="shared" si="29"/>
        <v>354.04012378975511</v>
      </c>
      <c r="AF148" s="12">
        <f t="shared" si="30"/>
        <v>438.07355993580575</v>
      </c>
      <c r="AG148" s="12">
        <f t="shared" si="31"/>
        <v>13.748396501457728</v>
      </c>
      <c r="AH148" s="12">
        <f t="shared" si="32"/>
        <v>1.2373556851311953</v>
      </c>
      <c r="AI148" s="12">
        <f t="shared" si="33"/>
        <v>3.0895608023694805E-7</v>
      </c>
      <c r="AJ148" s="12">
        <f t="shared" si="34"/>
        <v>86.327034902906703</v>
      </c>
      <c r="AK148" s="12">
        <f t="shared" si="35"/>
        <v>0.24245251677022142</v>
      </c>
      <c r="AL148" s="3"/>
      <c r="AM148" s="3"/>
      <c r="AN148" s="3"/>
      <c r="AO148" s="4">
        <v>5</v>
      </c>
      <c r="AP148" s="4">
        <v>0</v>
      </c>
      <c r="AQ148" s="3">
        <v>3.8699999999999997E-4</v>
      </c>
      <c r="AR148" s="4">
        <v>0</v>
      </c>
      <c r="AS148" t="s">
        <v>51</v>
      </c>
      <c r="AT148" s="3">
        <v>5.7935170000000001E-2</v>
      </c>
      <c r="AU148" s="3">
        <v>0.11007202000000001</v>
      </c>
      <c r="AV148" s="3">
        <v>0.31693329999999997</v>
      </c>
      <c r="AW148" s="3">
        <v>8.9486940000000001E-2</v>
      </c>
      <c r="AX148" s="3">
        <v>0.42557256999999998</v>
      </c>
    </row>
    <row r="149" spans="1:50" ht="19.5" customHeight="1" x14ac:dyDescent="0.2">
      <c r="A149" t="s">
        <v>60</v>
      </c>
      <c r="B149" t="s">
        <v>60</v>
      </c>
      <c r="C149" s="3">
        <v>3.8015907000000002</v>
      </c>
      <c r="D149" s="3">
        <v>0.15</v>
      </c>
      <c r="E149" s="3">
        <v>0.01</v>
      </c>
      <c r="F149" s="3">
        <v>4.0000000000000001E-3</v>
      </c>
      <c r="G149" s="4">
        <v>29</v>
      </c>
      <c r="H149" s="3">
        <v>40.799999999999997</v>
      </c>
      <c r="I149" s="2" t="s">
        <v>43</v>
      </c>
      <c r="J149" t="s">
        <v>43</v>
      </c>
      <c r="K149" t="s">
        <v>43</v>
      </c>
      <c r="L149" t="s">
        <v>43</v>
      </c>
      <c r="M149" t="s">
        <v>49</v>
      </c>
      <c r="O149" s="3">
        <v>48.9</v>
      </c>
      <c r="P149" s="4">
        <v>148</v>
      </c>
      <c r="Q149" s="4">
        <v>4</v>
      </c>
      <c r="R149" s="3">
        <v>7.4211399999999997E-3</v>
      </c>
      <c r="S149" s="3">
        <v>0.20851537000000001</v>
      </c>
      <c r="T149" s="3">
        <v>0.75123870000000004</v>
      </c>
      <c r="U149" s="3">
        <v>2.121162E-2</v>
      </c>
      <c r="V149" s="3">
        <v>1.1613170000000001E-2</v>
      </c>
      <c r="W149" s="3">
        <v>0.75123870000000004</v>
      </c>
      <c r="X149" s="3">
        <f t="shared" si="24"/>
        <v>1000.3</v>
      </c>
      <c r="Y149" s="4">
        <v>33</v>
      </c>
      <c r="Z149" s="3">
        <v>0.49</v>
      </c>
      <c r="AA149" s="3">
        <f t="shared" si="25"/>
        <v>14456.427477881589</v>
      </c>
      <c r="AB149" s="3">
        <f t="shared" si="26"/>
        <v>498.69486074999998</v>
      </c>
      <c r="AC149" s="3">
        <f t="shared" si="27"/>
        <v>465.69486074999998</v>
      </c>
      <c r="AD149" s="12">
        <f t="shared" si="28"/>
        <v>228.37150058628271</v>
      </c>
      <c r="AE149" s="12">
        <f t="shared" si="29"/>
        <v>199.14756963173724</v>
      </c>
      <c r="AF149" s="12">
        <f t="shared" si="30"/>
        <v>438.07355993580575</v>
      </c>
      <c r="AG149" s="12">
        <f t="shared" si="31"/>
        <v>13.748396501457728</v>
      </c>
      <c r="AH149" s="12">
        <f t="shared" si="32"/>
        <v>2.1997434402332363</v>
      </c>
      <c r="AI149" s="12">
        <f t="shared" si="33"/>
        <v>7.0831028349429972E-7</v>
      </c>
      <c r="AJ149" s="12">
        <f t="shared" si="34"/>
        <v>115.10271320387561</v>
      </c>
      <c r="AK149" s="12">
        <f t="shared" si="35"/>
        <v>0.18183938757766607</v>
      </c>
      <c r="AL149" s="3"/>
      <c r="AM149" s="3"/>
      <c r="AN149" s="3"/>
      <c r="AO149" s="4">
        <v>5</v>
      </c>
      <c r="AP149" s="4">
        <v>0</v>
      </c>
      <c r="AQ149" s="3">
        <v>1.5500000000000001E-5</v>
      </c>
      <c r="AR149" s="4">
        <v>0</v>
      </c>
      <c r="AS149" t="s">
        <v>51</v>
      </c>
      <c r="AT149" s="3">
        <v>4.6360989999999998E-2</v>
      </c>
      <c r="AU149" s="3">
        <v>9.1295269999999998E-2</v>
      </c>
      <c r="AV149" s="3">
        <v>0.28904238999999998</v>
      </c>
      <c r="AW149" s="3">
        <v>8.9510930000000002E-2</v>
      </c>
      <c r="AX149" s="3">
        <v>0.48379041</v>
      </c>
    </row>
    <row r="150" spans="1:50" ht="19.5" customHeight="1" x14ac:dyDescent="0.2">
      <c r="A150" t="s">
        <v>41</v>
      </c>
      <c r="B150" t="s">
        <v>41</v>
      </c>
      <c r="C150" s="3">
        <v>3.8015907000000002</v>
      </c>
      <c r="D150" s="3">
        <v>0.15</v>
      </c>
      <c r="E150" s="3">
        <v>1.4999999999999999E-2</v>
      </c>
      <c r="F150" s="3">
        <v>5.0000000000000001E-4</v>
      </c>
      <c r="G150" s="4">
        <v>29</v>
      </c>
      <c r="H150" s="3">
        <v>44.8</v>
      </c>
      <c r="I150" s="4">
        <v>103</v>
      </c>
      <c r="J150" t="s">
        <v>42</v>
      </c>
      <c r="K150" t="s">
        <v>53</v>
      </c>
      <c r="L150" t="s">
        <v>43</v>
      </c>
      <c r="M150" t="s">
        <v>44</v>
      </c>
      <c r="O150" s="3">
        <v>53.8</v>
      </c>
      <c r="P150" s="4">
        <v>149</v>
      </c>
      <c r="Q150" s="4">
        <v>5</v>
      </c>
      <c r="R150" s="3">
        <v>3.4759999999999999E-5</v>
      </c>
      <c r="S150" s="3">
        <v>1.24402E-3</v>
      </c>
      <c r="T150" s="3">
        <v>0.11920343999999999</v>
      </c>
      <c r="U150" s="3">
        <v>0.16302454</v>
      </c>
      <c r="V150" s="3">
        <v>0.71649324000000003</v>
      </c>
      <c r="W150" s="3">
        <v>0.71649324000000003</v>
      </c>
      <c r="X150" s="3">
        <f t="shared" si="24"/>
        <v>1000.3</v>
      </c>
      <c r="Y150" s="4">
        <v>33</v>
      </c>
      <c r="Z150" s="3">
        <v>0.49</v>
      </c>
      <c r="AA150" s="3">
        <f t="shared" si="25"/>
        <v>14456.427477881589</v>
      </c>
      <c r="AB150" s="3">
        <f t="shared" si="26"/>
        <v>3758.5588859999998</v>
      </c>
      <c r="AC150" s="3">
        <f t="shared" si="27"/>
        <v>3725.5588859999998</v>
      </c>
      <c r="AD150" s="12">
        <f t="shared" si="28"/>
        <v>12972.235904067547</v>
      </c>
      <c r="AE150" s="12">
        <f t="shared" si="29"/>
        <v>12745.444456431183</v>
      </c>
      <c r="AF150" s="12">
        <f t="shared" si="30"/>
        <v>438.07355993580575</v>
      </c>
      <c r="AG150" s="12">
        <f t="shared" si="31"/>
        <v>30.933892128279886</v>
      </c>
      <c r="AH150" s="12">
        <f t="shared" si="32"/>
        <v>3.4370991253644317E-2</v>
      </c>
      <c r="AI150" s="12">
        <f t="shared" si="33"/>
        <v>1.5586931535793308E-9</v>
      </c>
      <c r="AJ150" s="12">
        <f t="shared" si="34"/>
        <v>21.581758725726676</v>
      </c>
      <c r="AK150" s="12">
        <f t="shared" si="35"/>
        <v>0.9698100670808858</v>
      </c>
      <c r="AL150" s="3"/>
      <c r="AM150" s="3"/>
      <c r="AN150" s="3"/>
      <c r="AO150" s="4">
        <v>1</v>
      </c>
      <c r="AP150" s="4">
        <v>1</v>
      </c>
      <c r="AQ150" s="3">
        <v>0.95216149999999999</v>
      </c>
      <c r="AR150" s="4">
        <v>1</v>
      </c>
      <c r="AS150" t="s">
        <v>41</v>
      </c>
      <c r="AT150" s="3">
        <v>0.10294362999999999</v>
      </c>
      <c r="AU150" s="3">
        <v>0.17074164</v>
      </c>
      <c r="AV150" s="3">
        <v>0.36358969000000002</v>
      </c>
      <c r="AW150" s="3">
        <v>7.8530749999999996E-2</v>
      </c>
      <c r="AX150" s="3">
        <v>0.28419429000000002</v>
      </c>
    </row>
    <row r="151" spans="1:50" ht="19.5" customHeight="1" x14ac:dyDescent="0.2">
      <c r="A151" t="s">
        <v>41</v>
      </c>
      <c r="B151" t="s">
        <v>41</v>
      </c>
      <c r="C151" s="3">
        <v>3.8015907000000002</v>
      </c>
      <c r="D151" s="3">
        <v>0.15</v>
      </c>
      <c r="E151" s="3">
        <v>1.4999999999999999E-2</v>
      </c>
      <c r="F151" s="3">
        <v>1.5E-3</v>
      </c>
      <c r="G151" s="4">
        <v>29</v>
      </c>
      <c r="H151" s="3">
        <v>50.3</v>
      </c>
      <c r="I151" s="4">
        <v>129</v>
      </c>
      <c r="J151" t="s">
        <v>54</v>
      </c>
      <c r="K151" t="s">
        <v>43</v>
      </c>
      <c r="L151" t="s">
        <v>43</v>
      </c>
      <c r="M151" t="s">
        <v>46</v>
      </c>
      <c r="O151" s="3">
        <v>60.4</v>
      </c>
      <c r="P151" s="4">
        <v>150</v>
      </c>
      <c r="Q151" s="4">
        <v>6</v>
      </c>
      <c r="R151" s="3">
        <v>1.1247999999999999E-4</v>
      </c>
      <c r="S151" s="3">
        <v>4.0140799999999997E-3</v>
      </c>
      <c r="T151" s="3">
        <v>0.30302363999999998</v>
      </c>
      <c r="U151" s="3">
        <v>0.25435236999999999</v>
      </c>
      <c r="V151" s="3">
        <v>0.43849744000000002</v>
      </c>
      <c r="W151" s="3">
        <v>0.43849744000000002</v>
      </c>
      <c r="X151" s="3">
        <f t="shared" si="24"/>
        <v>1000.3</v>
      </c>
      <c r="Y151" s="4">
        <v>33</v>
      </c>
      <c r="Z151" s="3">
        <v>0.49</v>
      </c>
      <c r="AA151" s="3">
        <f t="shared" si="25"/>
        <v>14456.427477881589</v>
      </c>
      <c r="AB151" s="3">
        <f t="shared" si="26"/>
        <v>1274.8529619999999</v>
      </c>
      <c r="AC151" s="3">
        <f t="shared" si="27"/>
        <v>1241.8529619999999</v>
      </c>
      <c r="AD151" s="12">
        <f t="shared" si="28"/>
        <v>1492.4243110378084</v>
      </c>
      <c r="AE151" s="12">
        <f t="shared" si="29"/>
        <v>1416.1604951590205</v>
      </c>
      <c r="AF151" s="12">
        <f t="shared" si="30"/>
        <v>438.07355993580575</v>
      </c>
      <c r="AG151" s="12">
        <f t="shared" si="31"/>
        <v>30.933892128279886</v>
      </c>
      <c r="AH151" s="12">
        <f t="shared" si="32"/>
        <v>0.30933892128279883</v>
      </c>
      <c r="AI151" s="12">
        <f t="shared" si="33"/>
        <v>4.064474521235636E-8</v>
      </c>
      <c r="AJ151" s="12">
        <f t="shared" si="34"/>
        <v>64.745276177180031</v>
      </c>
      <c r="AK151" s="12">
        <f t="shared" si="35"/>
        <v>0.32327002236029523</v>
      </c>
      <c r="AL151" s="3"/>
      <c r="AM151" s="3"/>
      <c r="AN151" s="3"/>
      <c r="AO151" s="4">
        <v>1</v>
      </c>
      <c r="AP151" s="4">
        <v>1</v>
      </c>
      <c r="AQ151" s="3">
        <v>0.57674099999999995</v>
      </c>
      <c r="AR151" s="4">
        <v>1</v>
      </c>
      <c r="AS151" t="s">
        <v>41</v>
      </c>
      <c r="AT151" s="3">
        <v>8.1591200000000003E-2</v>
      </c>
      <c r="AU151" s="3">
        <v>0.14424234999999999</v>
      </c>
      <c r="AV151" s="3">
        <v>0.35045897999999998</v>
      </c>
      <c r="AW151" s="3">
        <v>8.4710359999999998E-2</v>
      </c>
      <c r="AX151" s="3">
        <v>0.3389971</v>
      </c>
    </row>
    <row r="152" spans="1:50" ht="19.5" customHeight="1" x14ac:dyDescent="0.2">
      <c r="A152" t="s">
        <v>48</v>
      </c>
      <c r="B152" t="s">
        <v>48</v>
      </c>
      <c r="C152" s="3">
        <v>3.8015907000000002</v>
      </c>
      <c r="D152" s="3">
        <v>0.15</v>
      </c>
      <c r="E152" s="3">
        <v>1.4999999999999999E-2</v>
      </c>
      <c r="F152" s="3">
        <v>3.0000000000000001E-3</v>
      </c>
      <c r="G152" s="4">
        <v>29</v>
      </c>
      <c r="H152" s="3">
        <v>51.8</v>
      </c>
      <c r="I152" s="4">
        <v>204</v>
      </c>
      <c r="J152" t="s">
        <v>54</v>
      </c>
      <c r="K152" t="s">
        <v>43</v>
      </c>
      <c r="L152" t="s">
        <v>47</v>
      </c>
      <c r="M152" t="s">
        <v>71</v>
      </c>
      <c r="O152" s="3">
        <v>62.2</v>
      </c>
      <c r="P152" s="4">
        <v>151</v>
      </c>
      <c r="Q152" s="4">
        <v>7</v>
      </c>
      <c r="R152" s="3">
        <v>6.5445E-4</v>
      </c>
      <c r="S152" s="3">
        <v>2.2900440000000001E-2</v>
      </c>
      <c r="T152" s="3">
        <v>0.69718133000000004</v>
      </c>
      <c r="U152" s="3">
        <v>0.16098746</v>
      </c>
      <c r="V152" s="3">
        <v>0.11827631</v>
      </c>
      <c r="W152" s="3">
        <v>0.69718133000000004</v>
      </c>
      <c r="X152" s="3">
        <f t="shared" si="24"/>
        <v>1000.3</v>
      </c>
      <c r="Y152" s="4">
        <v>33</v>
      </c>
      <c r="Z152" s="3">
        <v>0.49</v>
      </c>
      <c r="AA152" s="3">
        <f t="shared" si="25"/>
        <v>14456.427477881589</v>
      </c>
      <c r="AB152" s="3">
        <f t="shared" si="26"/>
        <v>653.92648099999997</v>
      </c>
      <c r="AC152" s="3">
        <f t="shared" si="27"/>
        <v>620.92648099999997</v>
      </c>
      <c r="AD152" s="12">
        <f t="shared" si="28"/>
        <v>392.67203172914907</v>
      </c>
      <c r="AE152" s="12">
        <f t="shared" si="29"/>
        <v>354.04012378975511</v>
      </c>
      <c r="AF152" s="12">
        <f t="shared" si="30"/>
        <v>438.07355993580575</v>
      </c>
      <c r="AG152" s="12">
        <f t="shared" si="31"/>
        <v>30.933892128279886</v>
      </c>
      <c r="AH152" s="12">
        <f t="shared" si="32"/>
        <v>1.2373556851311953</v>
      </c>
      <c r="AI152" s="12">
        <f t="shared" si="33"/>
        <v>3.0895608023694805E-7</v>
      </c>
      <c r="AJ152" s="12">
        <f t="shared" si="34"/>
        <v>129.49055235436006</v>
      </c>
      <c r="AK152" s="12">
        <f t="shared" si="35"/>
        <v>0.16163501118014761</v>
      </c>
      <c r="AL152" s="3"/>
      <c r="AM152" s="3"/>
      <c r="AN152" s="3"/>
      <c r="AO152" s="4">
        <v>1</v>
      </c>
      <c r="AP152" s="4">
        <v>0</v>
      </c>
      <c r="AQ152" s="3">
        <v>1.53793E-2</v>
      </c>
      <c r="AR152" s="4">
        <v>0</v>
      </c>
      <c r="AS152" t="s">
        <v>51</v>
      </c>
      <c r="AT152" s="3">
        <v>5.7935170000000001E-2</v>
      </c>
      <c r="AU152" s="3">
        <v>0.11007202000000001</v>
      </c>
      <c r="AV152" s="3">
        <v>0.31693329999999997</v>
      </c>
      <c r="AW152" s="3">
        <v>8.9486940000000001E-2</v>
      </c>
      <c r="AX152" s="3">
        <v>0.42557256999999998</v>
      </c>
    </row>
    <row r="153" spans="1:50" ht="19.5" customHeight="1" x14ac:dyDescent="0.2">
      <c r="A153" t="s">
        <v>60</v>
      </c>
      <c r="B153" t="s">
        <v>60</v>
      </c>
      <c r="C153" s="3">
        <v>3.8015907000000002</v>
      </c>
      <c r="D153" s="3">
        <v>0.15</v>
      </c>
      <c r="E153" s="3">
        <v>1.4999999999999999E-2</v>
      </c>
      <c r="F153" s="3">
        <v>4.0000000000000001E-3</v>
      </c>
      <c r="G153" s="4">
        <v>29</v>
      </c>
      <c r="H153" s="3">
        <v>54.8</v>
      </c>
      <c r="I153" s="2" t="s">
        <v>43</v>
      </c>
      <c r="J153" t="s">
        <v>43</v>
      </c>
      <c r="K153" t="s">
        <v>43</v>
      </c>
      <c r="L153" t="s">
        <v>43</v>
      </c>
      <c r="M153" t="s">
        <v>49</v>
      </c>
      <c r="O153" s="3">
        <v>65.8</v>
      </c>
      <c r="P153" s="4">
        <v>152</v>
      </c>
      <c r="Q153" s="4">
        <v>8</v>
      </c>
      <c r="R153" s="3">
        <v>2.1148400000000002E-3</v>
      </c>
      <c r="S153" s="3">
        <v>7.0298910000000006E-2</v>
      </c>
      <c r="T153" s="3">
        <v>0.82065827000000002</v>
      </c>
      <c r="U153" s="3">
        <v>6.7127049999999994E-2</v>
      </c>
      <c r="V153" s="3">
        <v>3.9800919999999997E-2</v>
      </c>
      <c r="W153" s="3">
        <v>0.82065827000000002</v>
      </c>
      <c r="X153" s="3">
        <f t="shared" si="24"/>
        <v>1000.3</v>
      </c>
      <c r="Y153" s="4">
        <v>33</v>
      </c>
      <c r="Z153" s="3">
        <v>0.49</v>
      </c>
      <c r="AA153" s="3">
        <f t="shared" si="25"/>
        <v>14456.427477881589</v>
      </c>
      <c r="AB153" s="3">
        <f t="shared" si="26"/>
        <v>498.69486074999998</v>
      </c>
      <c r="AC153" s="3">
        <f t="shared" si="27"/>
        <v>465.69486074999998</v>
      </c>
      <c r="AD153" s="12">
        <f t="shared" si="28"/>
        <v>228.37150058628271</v>
      </c>
      <c r="AE153" s="12">
        <f t="shared" si="29"/>
        <v>199.14756963173724</v>
      </c>
      <c r="AF153" s="12">
        <f t="shared" si="30"/>
        <v>438.07355993580575</v>
      </c>
      <c r="AG153" s="12">
        <f t="shared" si="31"/>
        <v>30.933892128279886</v>
      </c>
      <c r="AH153" s="12">
        <f t="shared" si="32"/>
        <v>2.1997434402332363</v>
      </c>
      <c r="AI153" s="12">
        <f t="shared" si="33"/>
        <v>7.0831028349429972E-7</v>
      </c>
      <c r="AJ153" s="12">
        <f t="shared" si="34"/>
        <v>172.65406980581341</v>
      </c>
      <c r="AK153" s="12">
        <f t="shared" si="35"/>
        <v>0.12122625838511072</v>
      </c>
      <c r="AL153" s="3"/>
      <c r="AM153" s="3"/>
      <c r="AN153" s="3"/>
      <c r="AO153" s="4">
        <v>1</v>
      </c>
      <c r="AP153" s="4">
        <v>0</v>
      </c>
      <c r="AQ153" s="3">
        <v>5.8589999999999998E-4</v>
      </c>
      <c r="AR153" s="4">
        <v>0</v>
      </c>
      <c r="AS153" t="s">
        <v>51</v>
      </c>
      <c r="AT153" s="3">
        <v>4.6360989999999998E-2</v>
      </c>
      <c r="AU153" s="3">
        <v>9.1295269999999998E-2</v>
      </c>
      <c r="AV153" s="3">
        <v>0.28904238999999998</v>
      </c>
      <c r="AW153" s="3">
        <v>8.9510930000000002E-2</v>
      </c>
      <c r="AX153" s="3">
        <v>0.48379041</v>
      </c>
    </row>
    <row r="154" spans="1:50" ht="19.5" customHeight="1" x14ac:dyDescent="0.2">
      <c r="A154" t="s">
        <v>41</v>
      </c>
      <c r="B154" t="s">
        <v>41</v>
      </c>
      <c r="C154" s="3">
        <v>3.8015907000000002</v>
      </c>
      <c r="D154" s="3">
        <v>0.15</v>
      </c>
      <c r="E154" s="3">
        <v>0.02</v>
      </c>
      <c r="F154" s="3">
        <v>5.0000000000000001E-4</v>
      </c>
      <c r="G154" s="4">
        <v>29</v>
      </c>
      <c r="H154" s="3">
        <v>55.4</v>
      </c>
      <c r="I154" s="4">
        <v>101</v>
      </c>
      <c r="J154" t="s">
        <v>42</v>
      </c>
      <c r="K154" t="s">
        <v>43</v>
      </c>
      <c r="L154" t="s">
        <v>43</v>
      </c>
      <c r="M154" t="s">
        <v>44</v>
      </c>
      <c r="O154" s="3">
        <v>66.5</v>
      </c>
      <c r="P154" s="4">
        <v>153</v>
      </c>
      <c r="Q154" s="4">
        <v>9</v>
      </c>
      <c r="R154" s="5">
        <v>9.8530000000000004E-6</v>
      </c>
      <c r="S154" s="3">
        <v>3.5295999999999998E-4</v>
      </c>
      <c r="T154" s="3">
        <v>3.7016010000000002E-2</v>
      </c>
      <c r="U154" s="3">
        <v>6.3471070000000004E-2</v>
      </c>
      <c r="V154" s="3">
        <v>0.89915009999999995</v>
      </c>
      <c r="W154" s="3">
        <v>0.89915009999999995</v>
      </c>
      <c r="X154" s="3">
        <f t="shared" si="24"/>
        <v>1000.3</v>
      </c>
      <c r="Y154" s="4">
        <v>33</v>
      </c>
      <c r="Z154" s="3">
        <v>0.49</v>
      </c>
      <c r="AA154" s="3">
        <f t="shared" si="25"/>
        <v>14456.427477881589</v>
      </c>
      <c r="AB154" s="3">
        <f t="shared" si="26"/>
        <v>3758.5588859999998</v>
      </c>
      <c r="AC154" s="3">
        <f t="shared" si="27"/>
        <v>3725.5588859999998</v>
      </c>
      <c r="AD154" s="12">
        <f t="shared" si="28"/>
        <v>12972.235904067547</v>
      </c>
      <c r="AE154" s="12">
        <f t="shared" si="29"/>
        <v>12745.444456431183</v>
      </c>
      <c r="AF154" s="12">
        <f t="shared" si="30"/>
        <v>438.07355993580575</v>
      </c>
      <c r="AG154" s="12">
        <f t="shared" si="31"/>
        <v>54.993586005830913</v>
      </c>
      <c r="AH154" s="12">
        <f t="shared" si="32"/>
        <v>3.4370991253644317E-2</v>
      </c>
      <c r="AI154" s="12">
        <f t="shared" si="33"/>
        <v>1.5586931535793308E-9</v>
      </c>
      <c r="AJ154" s="12">
        <f t="shared" si="34"/>
        <v>28.775678300968902</v>
      </c>
      <c r="AK154" s="12">
        <f t="shared" si="35"/>
        <v>0.72735755031066429</v>
      </c>
      <c r="AL154" s="3"/>
      <c r="AM154" s="3"/>
      <c r="AN154" s="3"/>
      <c r="AO154" s="4">
        <v>2</v>
      </c>
      <c r="AP154" s="4">
        <v>1</v>
      </c>
      <c r="AQ154" s="3">
        <v>0.99800120000000003</v>
      </c>
      <c r="AR154" s="4">
        <v>1</v>
      </c>
      <c r="AS154" t="s">
        <v>41</v>
      </c>
      <c r="AT154" s="3">
        <v>0.10294362999999999</v>
      </c>
      <c r="AU154" s="3">
        <v>0.17074164</v>
      </c>
      <c r="AV154" s="3">
        <v>0.36358969000000002</v>
      </c>
      <c r="AW154" s="3">
        <v>7.8530749999999996E-2</v>
      </c>
      <c r="AX154" s="3">
        <v>0.28419429000000002</v>
      </c>
    </row>
    <row r="155" spans="1:50" ht="19.5" customHeight="1" x14ac:dyDescent="0.2">
      <c r="A155" t="s">
        <v>41</v>
      </c>
      <c r="B155" t="s">
        <v>41</v>
      </c>
      <c r="C155" s="3">
        <v>3.8015907000000002</v>
      </c>
      <c r="D155" s="3">
        <v>0.15</v>
      </c>
      <c r="E155" s="3">
        <v>0.02</v>
      </c>
      <c r="F155" s="3">
        <v>1.5E-3</v>
      </c>
      <c r="G155" s="4">
        <v>29</v>
      </c>
      <c r="H155" s="3">
        <v>55.3</v>
      </c>
      <c r="I155" s="4">
        <v>128</v>
      </c>
      <c r="J155" t="s">
        <v>54</v>
      </c>
      <c r="K155" t="s">
        <v>43</v>
      </c>
      <c r="L155" t="s">
        <v>43</v>
      </c>
      <c r="M155" t="s">
        <v>46</v>
      </c>
      <c r="O155" s="3">
        <v>66.400000000000006</v>
      </c>
      <c r="P155" s="4">
        <v>154</v>
      </c>
      <c r="Q155" s="4">
        <v>10</v>
      </c>
      <c r="R155" s="3">
        <v>3.1890000000000001E-5</v>
      </c>
      <c r="S155" s="3">
        <v>1.1413E-3</v>
      </c>
      <c r="T155" s="3">
        <v>0.11046061</v>
      </c>
      <c r="U155" s="3">
        <v>0.15467700000000001</v>
      </c>
      <c r="V155" s="3">
        <v>0.73368920999999998</v>
      </c>
      <c r="W155" s="3">
        <v>0.73368920999999998</v>
      </c>
      <c r="X155" s="3">
        <f t="shared" si="24"/>
        <v>1000.3</v>
      </c>
      <c r="Y155" s="4">
        <v>33</v>
      </c>
      <c r="Z155" s="3">
        <v>0.49</v>
      </c>
      <c r="AA155" s="3">
        <f t="shared" si="25"/>
        <v>14456.427477881589</v>
      </c>
      <c r="AB155" s="3">
        <f t="shared" si="26"/>
        <v>1274.8529619999999</v>
      </c>
      <c r="AC155" s="3">
        <f t="shared" si="27"/>
        <v>1241.8529619999999</v>
      </c>
      <c r="AD155" s="12">
        <f t="shared" si="28"/>
        <v>1492.4243110378084</v>
      </c>
      <c r="AE155" s="12">
        <f t="shared" si="29"/>
        <v>1416.1604951590205</v>
      </c>
      <c r="AF155" s="12">
        <f t="shared" si="30"/>
        <v>438.07355993580575</v>
      </c>
      <c r="AG155" s="12">
        <f t="shared" si="31"/>
        <v>54.993586005830913</v>
      </c>
      <c r="AH155" s="12">
        <f t="shared" si="32"/>
        <v>0.30933892128279883</v>
      </c>
      <c r="AI155" s="12">
        <f t="shared" si="33"/>
        <v>4.064474521235636E-8</v>
      </c>
      <c r="AJ155" s="12">
        <f t="shared" si="34"/>
        <v>86.327034902906703</v>
      </c>
      <c r="AK155" s="12">
        <f t="shared" si="35"/>
        <v>0.24245251677022142</v>
      </c>
      <c r="AL155" s="3"/>
      <c r="AM155" s="3"/>
      <c r="AN155" s="3"/>
      <c r="AO155" s="4">
        <v>2</v>
      </c>
      <c r="AP155" s="4">
        <v>1</v>
      </c>
      <c r="AQ155" s="3">
        <v>0.96987129999999999</v>
      </c>
      <c r="AR155" s="4">
        <v>1</v>
      </c>
      <c r="AS155" t="s">
        <v>41</v>
      </c>
      <c r="AT155" s="3">
        <v>8.1591200000000003E-2</v>
      </c>
      <c r="AU155" s="3">
        <v>0.14424234999999999</v>
      </c>
      <c r="AV155" s="3">
        <v>0.35045897999999998</v>
      </c>
      <c r="AW155" s="3">
        <v>8.4710359999999998E-2</v>
      </c>
      <c r="AX155" s="3">
        <v>0.3389971</v>
      </c>
    </row>
    <row r="156" spans="1:50" ht="19.5" customHeight="1" x14ac:dyDescent="0.2">
      <c r="A156" t="s">
        <v>41</v>
      </c>
      <c r="B156" t="s">
        <v>41</v>
      </c>
      <c r="C156" s="3">
        <v>3.8015907000000002</v>
      </c>
      <c r="D156" s="3">
        <v>0.15</v>
      </c>
      <c r="E156" s="3">
        <v>0.02</v>
      </c>
      <c r="F156" s="3">
        <v>3.0000000000000001E-3</v>
      </c>
      <c r="G156" s="4">
        <v>29</v>
      </c>
      <c r="H156" s="3">
        <v>67.400000000000006</v>
      </c>
      <c r="I156" s="4">
        <v>181</v>
      </c>
      <c r="J156" t="s">
        <v>54</v>
      </c>
      <c r="K156" t="s">
        <v>43</v>
      </c>
      <c r="L156" t="s">
        <v>43</v>
      </c>
      <c r="M156" t="s">
        <v>71</v>
      </c>
      <c r="O156" s="3">
        <v>80.900000000000006</v>
      </c>
      <c r="P156" s="4">
        <v>155</v>
      </c>
      <c r="Q156" s="4">
        <v>11</v>
      </c>
      <c r="R156" s="3">
        <v>1.8560000000000001E-4</v>
      </c>
      <c r="S156" s="3">
        <v>6.6058999999999996E-3</v>
      </c>
      <c r="T156" s="3">
        <v>0.41569668999999998</v>
      </c>
      <c r="U156" s="3">
        <v>0.25629192000000001</v>
      </c>
      <c r="V156" s="3">
        <v>0.32121988000000001</v>
      </c>
      <c r="W156" s="3">
        <v>0.41569668999999998</v>
      </c>
      <c r="X156" s="3">
        <f t="shared" si="24"/>
        <v>1000.3</v>
      </c>
      <c r="Y156" s="4">
        <v>33</v>
      </c>
      <c r="Z156" s="3">
        <v>0.49</v>
      </c>
      <c r="AA156" s="3">
        <f t="shared" si="25"/>
        <v>14456.427477881589</v>
      </c>
      <c r="AB156" s="3">
        <f t="shared" si="26"/>
        <v>653.92648099999997</v>
      </c>
      <c r="AC156" s="3">
        <f t="shared" si="27"/>
        <v>620.92648099999997</v>
      </c>
      <c r="AD156" s="12">
        <f t="shared" si="28"/>
        <v>392.67203172914907</v>
      </c>
      <c r="AE156" s="12">
        <f t="shared" si="29"/>
        <v>354.04012378975511</v>
      </c>
      <c r="AF156" s="12">
        <f t="shared" si="30"/>
        <v>438.07355993580575</v>
      </c>
      <c r="AG156" s="12">
        <f t="shared" si="31"/>
        <v>54.993586005830913</v>
      </c>
      <c r="AH156" s="12">
        <f t="shared" si="32"/>
        <v>1.2373556851311953</v>
      </c>
      <c r="AI156" s="12">
        <f t="shared" si="33"/>
        <v>3.0895608023694805E-7</v>
      </c>
      <c r="AJ156" s="12">
        <f t="shared" si="34"/>
        <v>172.65406980581341</v>
      </c>
      <c r="AK156" s="12">
        <f t="shared" si="35"/>
        <v>0.12122625838511071</v>
      </c>
      <c r="AL156" s="3"/>
      <c r="AM156" s="3"/>
      <c r="AN156" s="3"/>
      <c r="AO156" s="4">
        <v>2</v>
      </c>
      <c r="AP156" s="4">
        <v>1</v>
      </c>
      <c r="AQ156" s="3">
        <v>0.25277379999999999</v>
      </c>
      <c r="AR156" s="4">
        <v>0</v>
      </c>
      <c r="AS156" t="s">
        <v>41</v>
      </c>
      <c r="AT156" s="3">
        <v>5.7935170000000001E-2</v>
      </c>
      <c r="AU156" s="3">
        <v>0.11007202000000001</v>
      </c>
      <c r="AV156" s="3">
        <v>0.31693329999999997</v>
      </c>
      <c r="AW156" s="3">
        <v>8.9486940000000001E-2</v>
      </c>
      <c r="AX156" s="3">
        <v>0.42557256999999998</v>
      </c>
    </row>
    <row r="157" spans="1:50" ht="19.5" customHeight="1" x14ac:dyDescent="0.2">
      <c r="A157" t="s">
        <v>48</v>
      </c>
      <c r="B157" t="s">
        <v>48</v>
      </c>
      <c r="C157" s="3">
        <v>3.8015907000000002</v>
      </c>
      <c r="D157" s="3">
        <v>0.15</v>
      </c>
      <c r="E157" s="3">
        <v>0.02</v>
      </c>
      <c r="F157" s="3">
        <v>4.0000000000000001E-3</v>
      </c>
      <c r="G157" s="4">
        <v>29</v>
      </c>
      <c r="H157" s="3">
        <v>68.5</v>
      </c>
      <c r="I157" s="4">
        <v>180</v>
      </c>
      <c r="J157" t="s">
        <v>54</v>
      </c>
      <c r="K157" t="s">
        <v>43</v>
      </c>
      <c r="L157" t="s">
        <v>43</v>
      </c>
      <c r="M157" t="s">
        <v>71</v>
      </c>
      <c r="O157" s="3">
        <v>82.2</v>
      </c>
      <c r="P157" s="4">
        <v>156</v>
      </c>
      <c r="Q157" s="4">
        <v>12</v>
      </c>
      <c r="R157" s="3">
        <v>6.0037999999999997E-4</v>
      </c>
      <c r="S157" s="3">
        <v>2.1049379999999999E-2</v>
      </c>
      <c r="T157" s="3">
        <v>0.68139263999999999</v>
      </c>
      <c r="U157" s="3">
        <v>0.16938196999999999</v>
      </c>
      <c r="V157" s="3">
        <v>0.12757563</v>
      </c>
      <c r="W157" s="3">
        <v>0.68139263999999999</v>
      </c>
      <c r="X157" s="3">
        <f t="shared" si="24"/>
        <v>1000.3</v>
      </c>
      <c r="Y157" s="4">
        <v>33</v>
      </c>
      <c r="Z157" s="3">
        <v>0.49</v>
      </c>
      <c r="AA157" s="3">
        <f t="shared" si="25"/>
        <v>14456.427477881589</v>
      </c>
      <c r="AB157" s="3">
        <f t="shared" si="26"/>
        <v>498.69486074999998</v>
      </c>
      <c r="AC157" s="3">
        <f t="shared" si="27"/>
        <v>465.69486074999998</v>
      </c>
      <c r="AD157" s="12">
        <f t="shared" si="28"/>
        <v>228.37150058628271</v>
      </c>
      <c r="AE157" s="12">
        <f t="shared" si="29"/>
        <v>199.14756963173724</v>
      </c>
      <c r="AF157" s="12">
        <f t="shared" si="30"/>
        <v>438.07355993580575</v>
      </c>
      <c r="AG157" s="12">
        <f t="shared" si="31"/>
        <v>54.993586005830913</v>
      </c>
      <c r="AH157" s="12">
        <f t="shared" si="32"/>
        <v>2.1997434402332363</v>
      </c>
      <c r="AI157" s="12">
        <f t="shared" si="33"/>
        <v>7.0831028349429972E-7</v>
      </c>
      <c r="AJ157" s="12">
        <f t="shared" si="34"/>
        <v>230.20542640775122</v>
      </c>
      <c r="AK157" s="12">
        <f t="shared" si="35"/>
        <v>9.0919693788833036E-2</v>
      </c>
      <c r="AL157" s="3"/>
      <c r="AM157" s="3"/>
      <c r="AN157" s="3"/>
      <c r="AO157" s="4">
        <v>2</v>
      </c>
      <c r="AP157" s="4">
        <v>0</v>
      </c>
      <c r="AQ157" s="3">
        <v>1.1863E-2</v>
      </c>
      <c r="AR157" s="4">
        <v>0</v>
      </c>
      <c r="AS157" t="s">
        <v>51</v>
      </c>
      <c r="AT157" s="3">
        <v>4.6360989999999998E-2</v>
      </c>
      <c r="AU157" s="3">
        <v>9.1295269999999998E-2</v>
      </c>
      <c r="AV157" s="3">
        <v>0.28904238999999998</v>
      </c>
      <c r="AW157" s="3">
        <v>8.9510930000000002E-2</v>
      </c>
      <c r="AX157" s="3">
        <v>0.48379041</v>
      </c>
    </row>
    <row r="158" spans="1:50" ht="19.5" customHeight="1" x14ac:dyDescent="0.2">
      <c r="A158" t="s">
        <v>41</v>
      </c>
      <c r="B158" t="s">
        <v>41</v>
      </c>
      <c r="C158" s="3">
        <v>3.8015907000000002</v>
      </c>
      <c r="D158" s="3">
        <v>0.15</v>
      </c>
      <c r="E158" s="3">
        <v>2.5000000000000001E-2</v>
      </c>
      <c r="F158" s="3">
        <v>5.0000000000000001E-4</v>
      </c>
      <c r="G158" s="4">
        <v>29</v>
      </c>
      <c r="H158" s="3">
        <v>67.900000000000006</v>
      </c>
      <c r="I158" s="4">
        <v>120</v>
      </c>
      <c r="J158" t="s">
        <v>42</v>
      </c>
      <c r="K158" t="s">
        <v>43</v>
      </c>
      <c r="L158" t="s">
        <v>43</v>
      </c>
      <c r="M158" t="s">
        <v>44</v>
      </c>
      <c r="O158" s="3">
        <v>81.5</v>
      </c>
      <c r="P158" s="4">
        <v>157</v>
      </c>
      <c r="Q158" s="4">
        <v>13</v>
      </c>
      <c r="R158" s="5">
        <v>2.7930000000000002E-6</v>
      </c>
      <c r="S158" s="3">
        <v>1.0008E-4</v>
      </c>
      <c r="T158" s="3">
        <v>1.0784129999999999E-2</v>
      </c>
      <c r="U158" s="3">
        <v>1.9926610000000001E-2</v>
      </c>
      <c r="V158" s="3">
        <v>0.96918638999999995</v>
      </c>
      <c r="W158" s="3">
        <v>0.96918638999999995</v>
      </c>
      <c r="X158" s="3">
        <f t="shared" si="24"/>
        <v>1000.3</v>
      </c>
      <c r="Y158" s="4">
        <v>33</v>
      </c>
      <c r="Z158" s="3">
        <v>0.49</v>
      </c>
      <c r="AA158" s="3">
        <f t="shared" si="25"/>
        <v>14456.427477881589</v>
      </c>
      <c r="AB158" s="3">
        <f t="shared" si="26"/>
        <v>3758.5588859999998</v>
      </c>
      <c r="AC158" s="3">
        <f t="shared" si="27"/>
        <v>3725.5588859999998</v>
      </c>
      <c r="AD158" s="12">
        <f t="shared" si="28"/>
        <v>12972.235904067547</v>
      </c>
      <c r="AE158" s="12">
        <f t="shared" si="29"/>
        <v>12745.444456431183</v>
      </c>
      <c r="AF158" s="12">
        <f t="shared" si="30"/>
        <v>438.07355993580575</v>
      </c>
      <c r="AG158" s="12">
        <f t="shared" si="31"/>
        <v>85.927478134110828</v>
      </c>
      <c r="AH158" s="12">
        <f t="shared" si="32"/>
        <v>3.4370991253644317E-2</v>
      </c>
      <c r="AI158" s="12">
        <f t="shared" si="33"/>
        <v>1.5586931535793308E-9</v>
      </c>
      <c r="AJ158" s="12">
        <f t="shared" si="34"/>
        <v>35.969597876211125</v>
      </c>
      <c r="AK158" s="12">
        <f t="shared" si="35"/>
        <v>0.58188604024853152</v>
      </c>
      <c r="AL158" s="3"/>
      <c r="AM158" s="3"/>
      <c r="AN158" s="3"/>
      <c r="AO158" s="4">
        <v>2</v>
      </c>
      <c r="AP158" s="4">
        <v>1</v>
      </c>
      <c r="AQ158" s="3">
        <v>0.99990369999999995</v>
      </c>
      <c r="AR158" s="4">
        <v>1</v>
      </c>
      <c r="AS158" t="s">
        <v>41</v>
      </c>
      <c r="AT158" s="3">
        <v>0.10294362999999999</v>
      </c>
      <c r="AU158" s="3">
        <v>0.17074164</v>
      </c>
      <c r="AV158" s="3">
        <v>0.36358969000000002</v>
      </c>
      <c r="AW158" s="3">
        <v>7.8530749999999996E-2</v>
      </c>
      <c r="AX158" s="3">
        <v>0.28419429000000002</v>
      </c>
    </row>
    <row r="159" spans="1:50" ht="19.5" customHeight="1" x14ac:dyDescent="0.2">
      <c r="A159" t="s">
        <v>41</v>
      </c>
      <c r="B159" t="s">
        <v>41</v>
      </c>
      <c r="C159" s="3">
        <v>3.8015907000000002</v>
      </c>
      <c r="D159" s="3">
        <v>0.15</v>
      </c>
      <c r="E159" s="3">
        <v>2.5000000000000001E-2</v>
      </c>
      <c r="F159" s="3">
        <v>1.5E-3</v>
      </c>
      <c r="G159" s="4">
        <v>29</v>
      </c>
      <c r="H159" s="4">
        <v>67</v>
      </c>
      <c r="I159" s="4">
        <v>144</v>
      </c>
      <c r="J159" t="s">
        <v>54</v>
      </c>
      <c r="K159" t="s">
        <v>53</v>
      </c>
      <c r="L159" t="s">
        <v>43</v>
      </c>
      <c r="M159" t="s">
        <v>46</v>
      </c>
      <c r="O159" s="3">
        <v>80.400000000000006</v>
      </c>
      <c r="P159" s="4">
        <v>158</v>
      </c>
      <c r="Q159" s="4">
        <v>14</v>
      </c>
      <c r="R159" s="5">
        <v>9.0380000000000005E-6</v>
      </c>
      <c r="S159" s="3">
        <v>3.2379000000000002E-4</v>
      </c>
      <c r="T159" s="3">
        <v>3.4062149999999999E-2</v>
      </c>
      <c r="U159" s="3">
        <v>5.8895379999999997E-2</v>
      </c>
      <c r="V159" s="3">
        <v>0.90670963000000004</v>
      </c>
      <c r="W159" s="3">
        <v>0.90670963000000004</v>
      </c>
      <c r="X159" s="3">
        <f t="shared" si="24"/>
        <v>1000.3</v>
      </c>
      <c r="Y159" s="4">
        <v>33</v>
      </c>
      <c r="Z159" s="3">
        <v>0.49</v>
      </c>
      <c r="AA159" s="3">
        <f t="shared" si="25"/>
        <v>14456.427477881589</v>
      </c>
      <c r="AB159" s="3">
        <f t="shared" si="26"/>
        <v>1274.8529619999999</v>
      </c>
      <c r="AC159" s="3">
        <f t="shared" si="27"/>
        <v>1241.8529619999999</v>
      </c>
      <c r="AD159" s="12">
        <f t="shared" si="28"/>
        <v>1492.4243110378084</v>
      </c>
      <c r="AE159" s="12">
        <f t="shared" si="29"/>
        <v>1416.1604951590205</v>
      </c>
      <c r="AF159" s="12">
        <f t="shared" si="30"/>
        <v>438.07355993580575</v>
      </c>
      <c r="AG159" s="12">
        <f t="shared" si="31"/>
        <v>85.927478134110828</v>
      </c>
      <c r="AH159" s="12">
        <f t="shared" si="32"/>
        <v>0.30933892128279883</v>
      </c>
      <c r="AI159" s="12">
        <f t="shared" si="33"/>
        <v>4.064474521235636E-8</v>
      </c>
      <c r="AJ159" s="12">
        <f t="shared" si="34"/>
        <v>107.90879362863338</v>
      </c>
      <c r="AK159" s="12">
        <f t="shared" si="35"/>
        <v>0.19396201341617716</v>
      </c>
      <c r="AL159" s="3"/>
      <c r="AM159" s="3"/>
      <c r="AN159" s="3"/>
      <c r="AO159" s="4">
        <v>2</v>
      </c>
      <c r="AP159" s="4">
        <v>1</v>
      </c>
      <c r="AQ159" s="3">
        <v>0.99842390000000003</v>
      </c>
      <c r="AR159" s="4">
        <v>1</v>
      </c>
      <c r="AS159" t="s">
        <v>41</v>
      </c>
      <c r="AT159" s="3">
        <v>8.1591200000000003E-2</v>
      </c>
      <c r="AU159" s="3">
        <v>0.14424234999999999</v>
      </c>
      <c r="AV159" s="3">
        <v>0.35045897999999998</v>
      </c>
      <c r="AW159" s="3">
        <v>8.4710359999999998E-2</v>
      </c>
      <c r="AX159" s="3">
        <v>0.3389971</v>
      </c>
    </row>
    <row r="160" spans="1:50" ht="19.5" customHeight="1" x14ac:dyDescent="0.2">
      <c r="A160" t="s">
        <v>41</v>
      </c>
      <c r="B160" t="s">
        <v>41</v>
      </c>
      <c r="C160" s="3">
        <v>3.8015907000000002</v>
      </c>
      <c r="D160" s="3">
        <v>0.15</v>
      </c>
      <c r="E160" s="3">
        <v>2.5000000000000001E-2</v>
      </c>
      <c r="F160" s="3">
        <v>3.0000000000000001E-3</v>
      </c>
      <c r="G160" s="4">
        <v>29</v>
      </c>
      <c r="H160" s="3">
        <v>78.099999999999994</v>
      </c>
      <c r="I160" s="4">
        <v>144</v>
      </c>
      <c r="J160" t="s">
        <v>54</v>
      </c>
      <c r="K160" t="s">
        <v>43</v>
      </c>
      <c r="L160" t="s">
        <v>43</v>
      </c>
      <c r="M160" t="s">
        <v>71</v>
      </c>
      <c r="O160" s="3">
        <v>93.7</v>
      </c>
      <c r="P160" s="4">
        <v>159</v>
      </c>
      <c r="Q160" s="4">
        <v>15</v>
      </c>
      <c r="R160" s="3">
        <v>5.2620000000000001E-5</v>
      </c>
      <c r="S160" s="3">
        <v>1.88192E-3</v>
      </c>
      <c r="T160" s="3">
        <v>0.16981885999999999</v>
      </c>
      <c r="U160" s="3">
        <v>0.20285132</v>
      </c>
      <c r="V160" s="3">
        <v>0.62539529000000005</v>
      </c>
      <c r="W160" s="3">
        <v>0.62539529000000005</v>
      </c>
      <c r="X160" s="3">
        <f t="shared" si="24"/>
        <v>1000.3</v>
      </c>
      <c r="Y160" s="4">
        <v>33</v>
      </c>
      <c r="Z160" s="3">
        <v>0.49</v>
      </c>
      <c r="AA160" s="3">
        <f t="shared" si="25"/>
        <v>14456.427477881589</v>
      </c>
      <c r="AB160" s="3">
        <f t="shared" si="26"/>
        <v>653.92648099999997</v>
      </c>
      <c r="AC160" s="3">
        <f t="shared" si="27"/>
        <v>620.92648099999997</v>
      </c>
      <c r="AD160" s="12">
        <f t="shared" si="28"/>
        <v>392.67203172914907</v>
      </c>
      <c r="AE160" s="12">
        <f t="shared" si="29"/>
        <v>354.04012378975511</v>
      </c>
      <c r="AF160" s="12">
        <f t="shared" si="30"/>
        <v>438.07355993580575</v>
      </c>
      <c r="AG160" s="12">
        <f t="shared" si="31"/>
        <v>85.927478134110828</v>
      </c>
      <c r="AH160" s="12">
        <f t="shared" si="32"/>
        <v>1.2373556851311953</v>
      </c>
      <c r="AI160" s="12">
        <f t="shared" si="33"/>
        <v>3.0895608023694805E-7</v>
      </c>
      <c r="AJ160" s="12">
        <f t="shared" si="34"/>
        <v>215.81758725726675</v>
      </c>
      <c r="AK160" s="12">
        <f t="shared" si="35"/>
        <v>9.6981006708088582E-2</v>
      </c>
      <c r="AL160" s="3"/>
      <c r="AM160" s="3"/>
      <c r="AN160" s="3"/>
      <c r="AO160" s="4">
        <v>2</v>
      </c>
      <c r="AP160" s="4">
        <v>1</v>
      </c>
      <c r="AQ160" s="3">
        <v>0.85996289999999997</v>
      </c>
      <c r="AR160" s="4">
        <v>1</v>
      </c>
      <c r="AS160" t="s">
        <v>41</v>
      </c>
      <c r="AT160" s="3">
        <v>5.7935170000000001E-2</v>
      </c>
      <c r="AU160" s="3">
        <v>0.11007202000000001</v>
      </c>
      <c r="AV160" s="3">
        <v>0.31693329999999997</v>
      </c>
      <c r="AW160" s="3">
        <v>8.9486940000000001E-2</v>
      </c>
      <c r="AX160" s="3">
        <v>0.42557256999999998</v>
      </c>
    </row>
    <row r="161" spans="1:50" ht="19.5" customHeight="1" x14ac:dyDescent="0.2">
      <c r="A161" t="s">
        <v>41</v>
      </c>
      <c r="B161" t="s">
        <v>41</v>
      </c>
      <c r="C161" s="3">
        <v>3.8015907000000002</v>
      </c>
      <c r="D161" s="3">
        <v>0.15</v>
      </c>
      <c r="E161" s="3">
        <v>2.5000000000000001E-2</v>
      </c>
      <c r="F161" s="3">
        <v>4.0000000000000001E-3</v>
      </c>
      <c r="G161" s="4">
        <v>29</v>
      </c>
      <c r="H161" s="3">
        <v>80.5</v>
      </c>
      <c r="I161" s="4">
        <v>136</v>
      </c>
      <c r="J161" t="s">
        <v>54</v>
      </c>
      <c r="K161" t="s">
        <v>43</v>
      </c>
      <c r="L161" t="s">
        <v>43</v>
      </c>
      <c r="M161" t="s">
        <v>71</v>
      </c>
      <c r="O161" s="3">
        <v>96.6</v>
      </c>
      <c r="P161" s="4">
        <v>160</v>
      </c>
      <c r="Q161" s="4">
        <v>16</v>
      </c>
      <c r="R161" s="3">
        <v>1.7026000000000001E-4</v>
      </c>
      <c r="S161" s="3">
        <v>6.0632899999999998E-3</v>
      </c>
      <c r="T161" s="3">
        <v>0.39535367999999999</v>
      </c>
      <c r="U161" s="3">
        <v>0.25809597000000001</v>
      </c>
      <c r="V161" s="3">
        <v>0.34031681000000003</v>
      </c>
      <c r="W161" s="3">
        <v>0.39535367999999999</v>
      </c>
      <c r="X161" s="3">
        <f t="shared" si="24"/>
        <v>1000.3</v>
      </c>
      <c r="Y161" s="4">
        <v>33</v>
      </c>
      <c r="Z161" s="3">
        <v>0.49</v>
      </c>
      <c r="AA161" s="3">
        <f t="shared" si="25"/>
        <v>14456.427477881589</v>
      </c>
      <c r="AB161" s="3">
        <f t="shared" si="26"/>
        <v>498.69486074999998</v>
      </c>
      <c r="AC161" s="3">
        <f t="shared" si="27"/>
        <v>465.69486074999998</v>
      </c>
      <c r="AD161" s="12">
        <f t="shared" si="28"/>
        <v>228.37150058628271</v>
      </c>
      <c r="AE161" s="12">
        <f t="shared" si="29"/>
        <v>199.14756963173724</v>
      </c>
      <c r="AF161" s="12">
        <f t="shared" si="30"/>
        <v>438.07355993580575</v>
      </c>
      <c r="AG161" s="12">
        <f t="shared" si="31"/>
        <v>85.927478134110828</v>
      </c>
      <c r="AH161" s="12">
        <f t="shared" si="32"/>
        <v>2.1997434402332363</v>
      </c>
      <c r="AI161" s="12">
        <f t="shared" si="33"/>
        <v>7.0831028349429972E-7</v>
      </c>
      <c r="AJ161" s="12">
        <f t="shared" si="34"/>
        <v>287.756783009689</v>
      </c>
      <c r="AK161" s="12">
        <f t="shared" si="35"/>
        <v>7.273575503106644E-2</v>
      </c>
      <c r="AL161" s="3"/>
      <c r="AM161" s="3"/>
      <c r="AN161" s="3"/>
      <c r="AO161" s="4">
        <v>2</v>
      </c>
      <c r="AP161" s="4">
        <v>1</v>
      </c>
      <c r="AQ161" s="3">
        <v>0.17145360000000001</v>
      </c>
      <c r="AR161" s="4">
        <v>0</v>
      </c>
      <c r="AS161" t="s">
        <v>41</v>
      </c>
      <c r="AT161" s="3">
        <v>4.6360989999999998E-2</v>
      </c>
      <c r="AU161" s="3">
        <v>9.1295269999999998E-2</v>
      </c>
      <c r="AV161" s="3">
        <v>0.28904238999999998</v>
      </c>
      <c r="AW161" s="3">
        <v>8.9510930000000002E-2</v>
      </c>
      <c r="AX161" s="3">
        <v>0.48379041</v>
      </c>
    </row>
    <row r="162" spans="1:50" ht="19.5" customHeight="1" x14ac:dyDescent="0.2">
      <c r="A162" t="s">
        <v>60</v>
      </c>
      <c r="B162" t="s">
        <v>60</v>
      </c>
      <c r="C162" s="3">
        <v>3.8015907000000002</v>
      </c>
      <c r="D162" s="3">
        <v>0.25</v>
      </c>
      <c r="E162" s="3">
        <v>0.01</v>
      </c>
      <c r="F162" s="3">
        <v>5.0000000000000001E-4</v>
      </c>
      <c r="G162" s="4">
        <v>29</v>
      </c>
      <c r="H162" s="3">
        <v>27.8</v>
      </c>
      <c r="I162" s="2" t="s">
        <v>43</v>
      </c>
      <c r="J162" t="s">
        <v>43</v>
      </c>
      <c r="K162" t="s">
        <v>43</v>
      </c>
      <c r="L162" t="s">
        <v>43</v>
      </c>
      <c r="M162" t="s">
        <v>67</v>
      </c>
      <c r="O162" s="3">
        <v>33.4</v>
      </c>
      <c r="P162" s="4">
        <v>161</v>
      </c>
      <c r="Q162" s="4">
        <v>1</v>
      </c>
      <c r="R162" s="3">
        <v>3.0672000000000002E-4</v>
      </c>
      <c r="S162" s="3">
        <v>1.086868E-2</v>
      </c>
      <c r="T162" s="3">
        <v>0.53615712999999998</v>
      </c>
      <c r="U162" s="3">
        <v>0.23007765999999999</v>
      </c>
      <c r="V162" s="3">
        <v>0.22258981</v>
      </c>
      <c r="W162" s="3">
        <v>0.53615712999999998</v>
      </c>
      <c r="X162" s="3">
        <f t="shared" si="24"/>
        <v>1000.5</v>
      </c>
      <c r="Y162" s="4">
        <v>64</v>
      </c>
      <c r="Z162" s="3">
        <v>0.96</v>
      </c>
      <c r="AA162" s="3">
        <f t="shared" si="25"/>
        <v>14459.317896251654</v>
      </c>
      <c r="AB162" s="3">
        <f t="shared" si="26"/>
        <v>7363.0541439999997</v>
      </c>
      <c r="AC162" s="3">
        <f t="shared" si="27"/>
        <v>7299.0541439999997</v>
      </c>
      <c r="AD162" s="12">
        <f t="shared" si="28"/>
        <v>13235.97810729384</v>
      </c>
      <c r="AE162" s="12">
        <f t="shared" si="29"/>
        <v>13006.882665293841</v>
      </c>
      <c r="AF162" s="12">
        <f t="shared" si="30"/>
        <v>225.92684212893209</v>
      </c>
      <c r="AG162" s="12">
        <f t="shared" si="31"/>
        <v>6.947916666666667</v>
      </c>
      <c r="AH162" s="12">
        <f t="shared" si="32"/>
        <v>1.7369791666666665E-2</v>
      </c>
      <c r="AI162" s="12">
        <f t="shared" si="33"/>
        <v>2.9321725015792799E-9</v>
      </c>
      <c r="AJ162" s="12">
        <f t="shared" si="34"/>
        <v>5.2216591730298418</v>
      </c>
      <c r="AK162" s="12">
        <f t="shared" si="35"/>
        <v>2.8785607196401797</v>
      </c>
      <c r="AL162" s="3"/>
      <c r="AM162" s="3"/>
      <c r="AN162" s="3"/>
      <c r="AO162" s="4">
        <v>1</v>
      </c>
      <c r="AP162" s="4">
        <v>0</v>
      </c>
      <c r="AQ162" s="3">
        <v>2.0907599999999998E-2</v>
      </c>
      <c r="AR162" s="4">
        <v>0</v>
      </c>
      <c r="AS162" t="s">
        <v>51</v>
      </c>
      <c r="AT162" s="3">
        <v>0.10903704</v>
      </c>
      <c r="AU162" s="3">
        <v>0.17761858999999999</v>
      </c>
      <c r="AV162" s="3">
        <v>0.36535254</v>
      </c>
      <c r="AW162" s="3">
        <v>7.6698890000000006E-2</v>
      </c>
      <c r="AX162" s="3">
        <v>0.27129294999999998</v>
      </c>
    </row>
    <row r="163" spans="1:50" ht="19.5" customHeight="1" x14ac:dyDescent="0.2">
      <c r="A163" t="s">
        <v>60</v>
      </c>
      <c r="B163" t="s">
        <v>60</v>
      </c>
      <c r="C163" s="3">
        <v>3.8015907000000002</v>
      </c>
      <c r="D163" s="3">
        <v>0.25</v>
      </c>
      <c r="E163" s="3">
        <v>0.01</v>
      </c>
      <c r="F163" s="3">
        <v>1.5E-3</v>
      </c>
      <c r="G163" s="4">
        <v>29</v>
      </c>
      <c r="H163" s="3">
        <v>27.3</v>
      </c>
      <c r="I163" s="2" t="s">
        <v>43</v>
      </c>
      <c r="J163" t="s">
        <v>43</v>
      </c>
      <c r="K163" t="s">
        <v>43</v>
      </c>
      <c r="L163" t="s">
        <v>43</v>
      </c>
      <c r="M163" t="s">
        <v>67</v>
      </c>
      <c r="O163" s="3">
        <v>32.799999999999997</v>
      </c>
      <c r="P163" s="4">
        <v>162</v>
      </c>
      <c r="Q163" s="4">
        <v>2</v>
      </c>
      <c r="R163" s="3">
        <v>9.9192000000000008E-4</v>
      </c>
      <c r="S163" s="3">
        <v>3.4291969999999998E-2</v>
      </c>
      <c r="T163" s="3">
        <v>0.76117279999999998</v>
      </c>
      <c r="U163" s="3">
        <v>0.12225967</v>
      </c>
      <c r="V163" s="3">
        <v>8.1283640000000004E-2</v>
      </c>
      <c r="W163" s="3">
        <v>0.76117279999999998</v>
      </c>
      <c r="X163" s="3">
        <f t="shared" si="24"/>
        <v>1000.5</v>
      </c>
      <c r="Y163" s="4">
        <v>64</v>
      </c>
      <c r="Z163" s="3">
        <v>0.96</v>
      </c>
      <c r="AA163" s="3">
        <f t="shared" si="25"/>
        <v>14459.317896251654</v>
      </c>
      <c r="AB163" s="3">
        <f t="shared" si="26"/>
        <v>2497.0180479999999</v>
      </c>
      <c r="AC163" s="3">
        <f t="shared" si="27"/>
        <v>2433.0180479999999</v>
      </c>
      <c r="AD163" s="12">
        <f t="shared" si="28"/>
        <v>1522.2409990326489</v>
      </c>
      <c r="AE163" s="12">
        <f t="shared" si="29"/>
        <v>1445.209185032649</v>
      </c>
      <c r="AF163" s="12">
        <f t="shared" si="30"/>
        <v>225.92684212893209</v>
      </c>
      <c r="AG163" s="12">
        <f t="shared" si="31"/>
        <v>6.947916666666667</v>
      </c>
      <c r="AH163" s="12">
        <f t="shared" si="32"/>
        <v>0.15632812500000001</v>
      </c>
      <c r="AI163" s="12">
        <f t="shared" si="33"/>
        <v>7.6486254927522077E-8</v>
      </c>
      <c r="AJ163" s="12">
        <f t="shared" si="34"/>
        <v>15.664977519089526</v>
      </c>
      <c r="AK163" s="12">
        <f t="shared" si="35"/>
        <v>0.95952023988005974</v>
      </c>
      <c r="AL163" s="3"/>
      <c r="AM163" s="3"/>
      <c r="AN163" s="3"/>
      <c r="AO163" s="4">
        <v>1</v>
      </c>
      <c r="AP163" s="4">
        <v>0</v>
      </c>
      <c r="AQ163" s="3">
        <v>5.7835999999999999E-3</v>
      </c>
      <c r="AR163" s="4">
        <v>0</v>
      </c>
      <c r="AS163" t="s">
        <v>51</v>
      </c>
      <c r="AT163" s="3">
        <v>9.6973030000000002E-2</v>
      </c>
      <c r="AU163" s="3">
        <v>0.16371666000000001</v>
      </c>
      <c r="AV163" s="3">
        <v>0.36110524999999999</v>
      </c>
      <c r="AW163" s="3">
        <v>8.0315600000000001E-2</v>
      </c>
      <c r="AX163" s="3">
        <v>0.29788946999999999</v>
      </c>
    </row>
    <row r="164" spans="1:50" ht="19.5" customHeight="1" x14ac:dyDescent="0.2">
      <c r="A164" t="s">
        <v>68</v>
      </c>
      <c r="B164" t="s">
        <v>68</v>
      </c>
      <c r="C164" s="3">
        <v>3.8015907000000002</v>
      </c>
      <c r="D164" s="3">
        <v>0.25</v>
      </c>
      <c r="E164" s="3">
        <v>0.01</v>
      </c>
      <c r="F164" s="3">
        <v>3.0000000000000001E-3</v>
      </c>
      <c r="G164" s="4">
        <v>29</v>
      </c>
      <c r="H164" s="3">
        <v>24.9</v>
      </c>
      <c r="I164" s="2" t="s">
        <v>43</v>
      </c>
      <c r="J164" t="s">
        <v>43</v>
      </c>
      <c r="K164" t="s">
        <v>43</v>
      </c>
      <c r="L164" t="s">
        <v>43</v>
      </c>
      <c r="M164" t="s">
        <v>67</v>
      </c>
      <c r="O164" s="3">
        <v>29.9</v>
      </c>
      <c r="P164" s="4">
        <v>163</v>
      </c>
      <c r="Q164" s="4">
        <v>3</v>
      </c>
      <c r="R164" s="3">
        <v>5.7471700000000002E-3</v>
      </c>
      <c r="S164" s="3">
        <v>0.16979967000000001</v>
      </c>
      <c r="T164" s="3">
        <v>0.78240116999999998</v>
      </c>
      <c r="U164" s="3">
        <v>2.708201E-2</v>
      </c>
      <c r="V164" s="3">
        <v>1.4969980000000001E-2</v>
      </c>
      <c r="W164" s="3">
        <v>0.78240116999999998</v>
      </c>
      <c r="X164" s="3">
        <f t="shared" si="24"/>
        <v>1000.5</v>
      </c>
      <c r="Y164" s="4">
        <v>64</v>
      </c>
      <c r="Z164" s="3">
        <v>0.96</v>
      </c>
      <c r="AA164" s="3">
        <f t="shared" si="25"/>
        <v>14459.317896251654</v>
      </c>
      <c r="AB164" s="3">
        <f t="shared" si="26"/>
        <v>1280.509024</v>
      </c>
      <c r="AC164" s="3">
        <f t="shared" si="27"/>
        <v>1216.509024</v>
      </c>
      <c r="AD164" s="12">
        <f t="shared" si="28"/>
        <v>400.31820325816221</v>
      </c>
      <c r="AE164" s="12">
        <f t="shared" si="29"/>
        <v>361.30229625816224</v>
      </c>
      <c r="AF164" s="12">
        <f t="shared" si="30"/>
        <v>225.92684212893209</v>
      </c>
      <c r="AG164" s="12">
        <f t="shared" si="31"/>
        <v>6.947916666666667</v>
      </c>
      <c r="AH164" s="12">
        <f t="shared" si="32"/>
        <v>0.62531250000000005</v>
      </c>
      <c r="AI164" s="12">
        <f t="shared" si="33"/>
        <v>5.8168982657054903E-7</v>
      </c>
      <c r="AJ164" s="12">
        <f t="shared" si="34"/>
        <v>31.329955038179051</v>
      </c>
      <c r="AK164" s="12">
        <f t="shared" si="35"/>
        <v>0.47976011994002987</v>
      </c>
      <c r="AL164" s="3"/>
      <c r="AM164" s="3"/>
      <c r="AN164" s="3"/>
      <c r="AO164" s="4">
        <v>1</v>
      </c>
      <c r="AP164" s="4">
        <v>0</v>
      </c>
      <c r="AQ164" s="3">
        <v>6.5859999999999996E-4</v>
      </c>
      <c r="AR164" s="4">
        <v>0</v>
      </c>
      <c r="AS164" t="s">
        <v>68</v>
      </c>
      <c r="AT164" s="3">
        <v>8.1719509999999995E-2</v>
      </c>
      <c r="AU164" s="3">
        <v>0.14441334</v>
      </c>
      <c r="AV164" s="3">
        <v>0.35057744000000002</v>
      </c>
      <c r="AW164" s="3">
        <v>8.4675920000000002E-2</v>
      </c>
      <c r="AX164" s="3">
        <v>0.33861380000000002</v>
      </c>
    </row>
    <row r="165" spans="1:50" ht="19.5" customHeight="1" x14ac:dyDescent="0.2">
      <c r="A165" t="s">
        <v>68</v>
      </c>
      <c r="B165" t="s">
        <v>68</v>
      </c>
      <c r="C165" s="3">
        <v>3.8015907000000002</v>
      </c>
      <c r="D165" s="3">
        <v>0.25</v>
      </c>
      <c r="E165" s="3">
        <v>0.01</v>
      </c>
      <c r="F165" s="3">
        <v>4.0000000000000001E-3</v>
      </c>
      <c r="G165" s="4">
        <v>29</v>
      </c>
      <c r="H165" s="3">
        <v>26.3</v>
      </c>
      <c r="I165" s="2" t="s">
        <v>43</v>
      </c>
      <c r="J165" t="s">
        <v>43</v>
      </c>
      <c r="K165" t="s">
        <v>43</v>
      </c>
      <c r="L165" t="s">
        <v>43</v>
      </c>
      <c r="M165" t="s">
        <v>67</v>
      </c>
      <c r="O165" s="3">
        <v>31.6</v>
      </c>
      <c r="P165" s="4">
        <v>164</v>
      </c>
      <c r="Q165" s="4">
        <v>4</v>
      </c>
      <c r="R165" s="3">
        <v>1.836293E-2</v>
      </c>
      <c r="S165" s="3">
        <v>0.38959367</v>
      </c>
      <c r="T165" s="3">
        <v>0.57866021000000001</v>
      </c>
      <c r="U165" s="3">
        <v>8.7090299999999995E-3</v>
      </c>
      <c r="V165" s="3">
        <v>4.6741600000000001E-3</v>
      </c>
      <c r="W165" s="3">
        <v>0.57866021000000001</v>
      </c>
      <c r="X165" s="3">
        <f t="shared" si="24"/>
        <v>1000.5</v>
      </c>
      <c r="Y165" s="4">
        <v>64</v>
      </c>
      <c r="Z165" s="3">
        <v>0.96</v>
      </c>
      <c r="AA165" s="3">
        <f t="shared" si="25"/>
        <v>14459.317896251654</v>
      </c>
      <c r="AB165" s="3">
        <f t="shared" si="26"/>
        <v>976.38176799999997</v>
      </c>
      <c r="AC165" s="3">
        <f t="shared" si="27"/>
        <v>912.38176799999997</v>
      </c>
      <c r="AD165" s="12">
        <f t="shared" si="28"/>
        <v>232.74447189521624</v>
      </c>
      <c r="AE165" s="12">
        <f t="shared" si="29"/>
        <v>203.23254164521626</v>
      </c>
      <c r="AF165" s="12">
        <f t="shared" si="30"/>
        <v>225.92684212893209</v>
      </c>
      <c r="AG165" s="12">
        <f t="shared" si="31"/>
        <v>6.947916666666667</v>
      </c>
      <c r="AH165" s="12">
        <f t="shared" si="32"/>
        <v>1.1116666666666666</v>
      </c>
      <c r="AI165" s="12">
        <f t="shared" si="33"/>
        <v>1.3340010431761428E-6</v>
      </c>
      <c r="AJ165" s="12">
        <f t="shared" si="34"/>
        <v>41.773273384238735</v>
      </c>
      <c r="AK165" s="12">
        <f t="shared" si="35"/>
        <v>0.35982008995502246</v>
      </c>
      <c r="AL165" s="3"/>
      <c r="AM165" s="3"/>
      <c r="AN165" s="3"/>
      <c r="AO165" s="4">
        <v>1</v>
      </c>
      <c r="AP165" s="4">
        <v>0</v>
      </c>
      <c r="AQ165" s="3">
        <v>1.3219999999999999E-4</v>
      </c>
      <c r="AR165" s="4">
        <v>0</v>
      </c>
      <c r="AS165" t="s">
        <v>68</v>
      </c>
      <c r="AT165" s="3">
        <v>7.3145979999999999E-2</v>
      </c>
      <c r="AU165" s="3">
        <v>0.13265795999999999</v>
      </c>
      <c r="AV165" s="3">
        <v>0.34134416000000001</v>
      </c>
      <c r="AW165" s="3">
        <v>8.6836419999999997E-2</v>
      </c>
      <c r="AX165" s="3">
        <v>0.36601548</v>
      </c>
    </row>
    <row r="166" spans="1:50" ht="19.5" customHeight="1" x14ac:dyDescent="0.2">
      <c r="A166" t="s">
        <v>48</v>
      </c>
      <c r="B166" t="s">
        <v>48</v>
      </c>
      <c r="C166" s="3">
        <v>3.8015907000000002</v>
      </c>
      <c r="D166" s="3">
        <v>0.25</v>
      </c>
      <c r="E166" s="3">
        <v>1.4999999999999999E-2</v>
      </c>
      <c r="F166" s="3">
        <v>5.0000000000000001E-4</v>
      </c>
      <c r="G166" s="4">
        <v>29</v>
      </c>
      <c r="H166" s="3">
        <v>34.299999999999997</v>
      </c>
      <c r="I166" s="4">
        <v>88</v>
      </c>
      <c r="J166" t="s">
        <v>54</v>
      </c>
      <c r="K166" t="s">
        <v>43</v>
      </c>
      <c r="L166" t="s">
        <v>43</v>
      </c>
      <c r="M166" t="s">
        <v>71</v>
      </c>
      <c r="N166" t="s">
        <v>85</v>
      </c>
      <c r="O166" s="3">
        <v>41.2</v>
      </c>
      <c r="P166" s="4">
        <v>165</v>
      </c>
      <c r="Q166" s="4">
        <v>5</v>
      </c>
      <c r="R166" s="3">
        <v>8.6959999999999994E-5</v>
      </c>
      <c r="S166" s="3">
        <v>3.1063900000000001E-3</v>
      </c>
      <c r="T166" s="3">
        <v>0.25206044999999999</v>
      </c>
      <c r="U166" s="3">
        <v>0.24223462000000001</v>
      </c>
      <c r="V166" s="3">
        <v>0.50251157999999996</v>
      </c>
      <c r="W166" s="3">
        <v>0.50251157999999996</v>
      </c>
      <c r="X166" s="3">
        <f t="shared" si="24"/>
        <v>1000.5</v>
      </c>
      <c r="Y166" s="4">
        <v>64</v>
      </c>
      <c r="Z166" s="3">
        <v>0.96</v>
      </c>
      <c r="AA166" s="3">
        <f t="shared" si="25"/>
        <v>14459.317896251654</v>
      </c>
      <c r="AB166" s="3">
        <f t="shared" si="26"/>
        <v>7363.0541439999997</v>
      </c>
      <c r="AC166" s="3">
        <f t="shared" si="27"/>
        <v>7299.0541439999997</v>
      </c>
      <c r="AD166" s="12">
        <f t="shared" si="28"/>
        <v>13235.97810729384</v>
      </c>
      <c r="AE166" s="12">
        <f t="shared" si="29"/>
        <v>13006.882665293841</v>
      </c>
      <c r="AF166" s="12">
        <f t="shared" si="30"/>
        <v>225.92684212893209</v>
      </c>
      <c r="AG166" s="12">
        <f t="shared" si="31"/>
        <v>15.6328125</v>
      </c>
      <c r="AH166" s="12">
        <f t="shared" si="32"/>
        <v>1.7369791666666665E-2</v>
      </c>
      <c r="AI166" s="12">
        <f t="shared" si="33"/>
        <v>2.9321725015792799E-9</v>
      </c>
      <c r="AJ166" s="12">
        <f t="shared" si="34"/>
        <v>7.8324887595447619</v>
      </c>
      <c r="AK166" s="12">
        <f t="shared" si="35"/>
        <v>1.9190404797601199</v>
      </c>
      <c r="AL166" s="3"/>
      <c r="AM166" s="3"/>
      <c r="AN166" s="3"/>
      <c r="AO166" s="4">
        <v>2</v>
      </c>
      <c r="AP166" s="4">
        <v>0</v>
      </c>
      <c r="AQ166" s="3">
        <v>0.13226560000000001</v>
      </c>
      <c r="AR166" s="4">
        <v>0</v>
      </c>
      <c r="AS166" t="s">
        <v>51</v>
      </c>
      <c r="AT166" s="3">
        <v>0.10903704</v>
      </c>
      <c r="AU166" s="3">
        <v>0.17761858999999999</v>
      </c>
      <c r="AV166" s="3">
        <v>0.36535254</v>
      </c>
      <c r="AW166" s="3">
        <v>7.6698890000000006E-2</v>
      </c>
      <c r="AX166" s="3">
        <v>0.27129294999999998</v>
      </c>
    </row>
    <row r="167" spans="1:50" ht="19.5" customHeight="1" x14ac:dyDescent="0.2">
      <c r="A167" t="s">
        <v>60</v>
      </c>
      <c r="B167" t="s">
        <v>60</v>
      </c>
      <c r="C167" s="3">
        <v>3.8015907000000002</v>
      </c>
      <c r="D167" s="3">
        <v>0.25</v>
      </c>
      <c r="E167" s="3">
        <v>1.4999999999999999E-2</v>
      </c>
      <c r="F167" s="3">
        <v>1.5E-3</v>
      </c>
      <c r="G167" s="4">
        <v>29</v>
      </c>
      <c r="H167" s="3">
        <v>37.799999999999997</v>
      </c>
      <c r="I167" s="2" t="s">
        <v>43</v>
      </c>
      <c r="J167" t="s">
        <v>43</v>
      </c>
      <c r="K167" t="s">
        <v>43</v>
      </c>
      <c r="L167" t="s">
        <v>43</v>
      </c>
      <c r="M167" t="s">
        <v>49</v>
      </c>
      <c r="O167" s="3">
        <v>45.3</v>
      </c>
      <c r="P167" s="4">
        <v>166</v>
      </c>
      <c r="Q167" s="4">
        <v>6</v>
      </c>
      <c r="R167" s="3">
        <v>2.8137000000000003E-4</v>
      </c>
      <c r="S167" s="3">
        <v>9.9796299999999998E-3</v>
      </c>
      <c r="T167" s="3">
        <v>0.51561836999999999</v>
      </c>
      <c r="U167" s="3">
        <v>0.23624265</v>
      </c>
      <c r="V167" s="3">
        <v>0.23787797999999999</v>
      </c>
      <c r="W167" s="3">
        <v>0.51561836999999999</v>
      </c>
      <c r="X167" s="3">
        <f t="shared" si="24"/>
        <v>1000.5</v>
      </c>
      <c r="Y167" s="4">
        <v>64</v>
      </c>
      <c r="Z167" s="3">
        <v>0.96</v>
      </c>
      <c r="AA167" s="3">
        <f t="shared" si="25"/>
        <v>14459.317896251654</v>
      </c>
      <c r="AB167" s="3">
        <f t="shared" si="26"/>
        <v>2497.0180479999999</v>
      </c>
      <c r="AC167" s="3">
        <f t="shared" si="27"/>
        <v>2433.0180479999999</v>
      </c>
      <c r="AD167" s="12">
        <f t="shared" si="28"/>
        <v>1522.2409990326489</v>
      </c>
      <c r="AE167" s="12">
        <f t="shared" si="29"/>
        <v>1445.209185032649</v>
      </c>
      <c r="AF167" s="12">
        <f t="shared" si="30"/>
        <v>225.92684212893209</v>
      </c>
      <c r="AG167" s="12">
        <f t="shared" si="31"/>
        <v>15.6328125</v>
      </c>
      <c r="AH167" s="12">
        <f t="shared" si="32"/>
        <v>0.15632812500000001</v>
      </c>
      <c r="AI167" s="12">
        <f t="shared" si="33"/>
        <v>7.6486254927522077E-8</v>
      </c>
      <c r="AJ167" s="12">
        <f t="shared" si="34"/>
        <v>23.497466278634285</v>
      </c>
      <c r="AK167" s="12">
        <f t="shared" si="35"/>
        <v>0.6396801599200399</v>
      </c>
      <c r="AL167" s="3"/>
      <c r="AM167" s="3"/>
      <c r="AN167" s="3"/>
      <c r="AO167" s="4">
        <v>2</v>
      </c>
      <c r="AP167" s="4">
        <v>0</v>
      </c>
      <c r="AQ167" s="3">
        <v>3.8147899999999998E-2</v>
      </c>
      <c r="AR167" s="4">
        <v>0</v>
      </c>
      <c r="AS167" t="s">
        <v>51</v>
      </c>
      <c r="AT167" s="3">
        <v>9.6973030000000002E-2</v>
      </c>
      <c r="AU167" s="3">
        <v>0.16371666000000001</v>
      </c>
      <c r="AV167" s="3">
        <v>0.36110524999999999</v>
      </c>
      <c r="AW167" s="3">
        <v>8.0315600000000001E-2</v>
      </c>
      <c r="AX167" s="3">
        <v>0.29788946999999999</v>
      </c>
    </row>
    <row r="168" spans="1:50" ht="19.5" customHeight="1" x14ac:dyDescent="0.2">
      <c r="A168" t="s">
        <v>60</v>
      </c>
      <c r="B168" t="s">
        <v>60</v>
      </c>
      <c r="C168" s="3">
        <v>3.8015907000000002</v>
      </c>
      <c r="D168" s="3">
        <v>0.25</v>
      </c>
      <c r="E168" s="3">
        <v>1.4999999999999999E-2</v>
      </c>
      <c r="F168" s="3">
        <v>3.0000000000000001E-3</v>
      </c>
      <c r="G168" s="4">
        <v>29</v>
      </c>
      <c r="H168" s="3">
        <v>41.8</v>
      </c>
      <c r="I168" s="2" t="s">
        <v>43</v>
      </c>
      <c r="J168" t="s">
        <v>43</v>
      </c>
      <c r="K168" t="s">
        <v>43</v>
      </c>
      <c r="L168" t="s">
        <v>43</v>
      </c>
      <c r="M168" t="s">
        <v>67</v>
      </c>
      <c r="O168" s="3">
        <v>50.1</v>
      </c>
      <c r="P168" s="4">
        <v>167</v>
      </c>
      <c r="Q168" s="4">
        <v>7</v>
      </c>
      <c r="R168" s="3">
        <v>1.63583E-3</v>
      </c>
      <c r="S168" s="3">
        <v>5.5284489999999999E-2</v>
      </c>
      <c r="T168" s="3">
        <v>0.80898192000000002</v>
      </c>
      <c r="U168" s="3">
        <v>8.3211789999999994E-2</v>
      </c>
      <c r="V168" s="3">
        <v>5.0885970000000003E-2</v>
      </c>
      <c r="W168" s="3">
        <v>0.80898192000000002</v>
      </c>
      <c r="X168" s="3">
        <f t="shared" si="24"/>
        <v>1000.5</v>
      </c>
      <c r="Y168" s="4">
        <v>64</v>
      </c>
      <c r="Z168" s="3">
        <v>0.96</v>
      </c>
      <c r="AA168" s="3">
        <f t="shared" si="25"/>
        <v>14459.317896251654</v>
      </c>
      <c r="AB168" s="3">
        <f t="shared" si="26"/>
        <v>1280.509024</v>
      </c>
      <c r="AC168" s="3">
        <f t="shared" si="27"/>
        <v>1216.509024</v>
      </c>
      <c r="AD168" s="12">
        <f t="shared" si="28"/>
        <v>400.31820325816221</v>
      </c>
      <c r="AE168" s="12">
        <f t="shared" si="29"/>
        <v>361.30229625816224</v>
      </c>
      <c r="AF168" s="12">
        <f t="shared" si="30"/>
        <v>225.92684212893209</v>
      </c>
      <c r="AG168" s="12">
        <f t="shared" si="31"/>
        <v>15.6328125</v>
      </c>
      <c r="AH168" s="12">
        <f t="shared" si="32"/>
        <v>0.62531250000000005</v>
      </c>
      <c r="AI168" s="12">
        <f t="shared" si="33"/>
        <v>5.8168982657054903E-7</v>
      </c>
      <c r="AJ168" s="12">
        <f t="shared" si="34"/>
        <v>46.994932557268569</v>
      </c>
      <c r="AK168" s="12">
        <f t="shared" si="35"/>
        <v>0.31984007996001995</v>
      </c>
      <c r="AL168" s="3"/>
      <c r="AM168" s="3"/>
      <c r="AN168" s="3"/>
      <c r="AO168" s="4">
        <v>2</v>
      </c>
      <c r="AP168" s="4">
        <v>0</v>
      </c>
      <c r="AQ168" s="3">
        <v>4.1836E-3</v>
      </c>
      <c r="AR168" s="4">
        <v>0</v>
      </c>
      <c r="AS168" t="s">
        <v>51</v>
      </c>
      <c r="AT168" s="3">
        <v>8.1719509999999995E-2</v>
      </c>
      <c r="AU168" s="3">
        <v>0.14441334</v>
      </c>
      <c r="AV168" s="3">
        <v>0.35057744000000002</v>
      </c>
      <c r="AW168" s="3">
        <v>8.4675920000000002E-2</v>
      </c>
      <c r="AX168" s="3">
        <v>0.33861380000000002</v>
      </c>
    </row>
    <row r="169" spans="1:50" ht="19.5" customHeight="1" x14ac:dyDescent="0.2">
      <c r="A169" t="s">
        <v>68</v>
      </c>
      <c r="B169" t="s">
        <v>68</v>
      </c>
      <c r="C169" s="3">
        <v>3.8015907000000002</v>
      </c>
      <c r="D169" s="3">
        <v>0.25</v>
      </c>
      <c r="E169" s="3">
        <v>1.4999999999999999E-2</v>
      </c>
      <c r="F169" s="3">
        <v>4.0000000000000001E-3</v>
      </c>
      <c r="G169" s="4">
        <v>29</v>
      </c>
      <c r="H169" s="3">
        <v>40.799999999999997</v>
      </c>
      <c r="I169" s="2" t="s">
        <v>43</v>
      </c>
      <c r="J169" t="s">
        <v>43</v>
      </c>
      <c r="K169" t="s">
        <v>43</v>
      </c>
      <c r="L169" t="s">
        <v>43</v>
      </c>
      <c r="M169" t="s">
        <v>67</v>
      </c>
      <c r="O169" s="4">
        <v>49</v>
      </c>
      <c r="P169" s="4">
        <v>168</v>
      </c>
      <c r="Q169" s="4">
        <v>8</v>
      </c>
      <c r="R169" s="3">
        <v>5.2745600000000002E-3</v>
      </c>
      <c r="S169" s="3">
        <v>0.15813115999999999</v>
      </c>
      <c r="T169" s="3">
        <v>0.79092560000000001</v>
      </c>
      <c r="U169" s="3">
        <v>2.9371580000000001E-2</v>
      </c>
      <c r="V169" s="3">
        <v>1.6297099999999998E-2</v>
      </c>
      <c r="W169" s="3">
        <v>0.79092560000000001</v>
      </c>
      <c r="X169" s="3">
        <f t="shared" si="24"/>
        <v>1000.5</v>
      </c>
      <c r="Y169" s="4">
        <v>64</v>
      </c>
      <c r="Z169" s="3">
        <v>0.96</v>
      </c>
      <c r="AA169" s="3">
        <f t="shared" si="25"/>
        <v>14459.317896251654</v>
      </c>
      <c r="AB169" s="3">
        <f t="shared" si="26"/>
        <v>976.38176799999997</v>
      </c>
      <c r="AC169" s="3">
        <f t="shared" si="27"/>
        <v>912.38176799999997</v>
      </c>
      <c r="AD169" s="12">
        <f t="shared" si="28"/>
        <v>232.74447189521624</v>
      </c>
      <c r="AE169" s="12">
        <f t="shared" si="29"/>
        <v>203.23254164521626</v>
      </c>
      <c r="AF169" s="12">
        <f t="shared" si="30"/>
        <v>225.92684212893209</v>
      </c>
      <c r="AG169" s="12">
        <f t="shared" si="31"/>
        <v>15.6328125</v>
      </c>
      <c r="AH169" s="12">
        <f t="shared" si="32"/>
        <v>1.1116666666666666</v>
      </c>
      <c r="AI169" s="12">
        <f t="shared" si="33"/>
        <v>1.3340010431761428E-6</v>
      </c>
      <c r="AJ169" s="12">
        <f t="shared" si="34"/>
        <v>62.659910076358095</v>
      </c>
      <c r="AK169" s="12">
        <f t="shared" si="35"/>
        <v>0.23988005997001499</v>
      </c>
      <c r="AL169" s="3"/>
      <c r="AM169" s="3"/>
      <c r="AN169" s="3"/>
      <c r="AO169" s="4">
        <v>2</v>
      </c>
      <c r="AP169" s="4">
        <v>0</v>
      </c>
      <c r="AQ169" s="3">
        <v>8.0619999999999997E-4</v>
      </c>
      <c r="AR169" s="4">
        <v>0</v>
      </c>
      <c r="AS169" t="s">
        <v>68</v>
      </c>
      <c r="AT169" s="3">
        <v>7.3145979999999999E-2</v>
      </c>
      <c r="AU169" s="3">
        <v>0.13265795999999999</v>
      </c>
      <c r="AV169" s="3">
        <v>0.34134416000000001</v>
      </c>
      <c r="AW169" s="3">
        <v>8.6836419999999997E-2</v>
      </c>
      <c r="AX169" s="3">
        <v>0.36601548</v>
      </c>
    </row>
    <row r="170" spans="1:50" ht="19.5" customHeight="1" x14ac:dyDescent="0.2">
      <c r="A170" t="s">
        <v>41</v>
      </c>
      <c r="B170" t="s">
        <v>41</v>
      </c>
      <c r="C170" s="3">
        <v>3.8015907000000002</v>
      </c>
      <c r="D170" s="3">
        <v>0.25</v>
      </c>
      <c r="E170" s="3">
        <v>0.02</v>
      </c>
      <c r="F170" s="3">
        <v>5.0000000000000001E-4</v>
      </c>
      <c r="G170" s="4">
        <v>29</v>
      </c>
      <c r="H170" s="3">
        <v>46.8</v>
      </c>
      <c r="I170" s="4">
        <v>84</v>
      </c>
      <c r="J170" t="s">
        <v>54</v>
      </c>
      <c r="K170" t="s">
        <v>43</v>
      </c>
      <c r="L170" t="s">
        <v>43</v>
      </c>
      <c r="M170" t="s">
        <v>71</v>
      </c>
      <c r="N170" t="s">
        <v>85</v>
      </c>
      <c r="O170" s="3">
        <v>56.1</v>
      </c>
      <c r="P170" s="4">
        <v>169</v>
      </c>
      <c r="Q170" s="4">
        <v>9</v>
      </c>
      <c r="R170" s="3">
        <v>2.4649999999999999E-5</v>
      </c>
      <c r="S170" s="3">
        <v>8.8261000000000004E-4</v>
      </c>
      <c r="T170" s="3">
        <v>8.764276E-2</v>
      </c>
      <c r="U170" s="3">
        <v>0.13058223999999999</v>
      </c>
      <c r="V170" s="3">
        <v>0.78086774000000003</v>
      </c>
      <c r="W170" s="3">
        <v>0.78086774000000003</v>
      </c>
      <c r="X170" s="3">
        <f t="shared" si="24"/>
        <v>1000.5</v>
      </c>
      <c r="Y170" s="4">
        <v>64</v>
      </c>
      <c r="Z170" s="3">
        <v>0.96</v>
      </c>
      <c r="AA170" s="3">
        <f t="shared" si="25"/>
        <v>14459.317896251654</v>
      </c>
      <c r="AB170" s="3">
        <f t="shared" si="26"/>
        <v>7363.0541439999997</v>
      </c>
      <c r="AC170" s="3">
        <f t="shared" si="27"/>
        <v>7299.0541439999997</v>
      </c>
      <c r="AD170" s="12">
        <f t="shared" si="28"/>
        <v>13235.97810729384</v>
      </c>
      <c r="AE170" s="12">
        <f t="shared" si="29"/>
        <v>13006.882665293841</v>
      </c>
      <c r="AF170" s="12">
        <f t="shared" si="30"/>
        <v>225.92684212893209</v>
      </c>
      <c r="AG170" s="12">
        <f t="shared" si="31"/>
        <v>27.791666666666668</v>
      </c>
      <c r="AH170" s="12">
        <f t="shared" si="32"/>
        <v>1.7369791666666665E-2</v>
      </c>
      <c r="AI170" s="12">
        <f t="shared" si="33"/>
        <v>2.9321725015792799E-9</v>
      </c>
      <c r="AJ170" s="12">
        <f t="shared" si="34"/>
        <v>10.443318346059684</v>
      </c>
      <c r="AK170" s="12">
        <f t="shared" si="35"/>
        <v>1.4392803598200898</v>
      </c>
      <c r="AL170" s="3"/>
      <c r="AM170" s="3"/>
      <c r="AN170" s="3"/>
      <c r="AO170" s="4">
        <v>3</v>
      </c>
      <c r="AP170" s="4">
        <v>1</v>
      </c>
      <c r="AQ170" s="3">
        <v>0.44014209999999998</v>
      </c>
      <c r="AR170" s="4">
        <v>0</v>
      </c>
      <c r="AS170" t="s">
        <v>41</v>
      </c>
      <c r="AT170" s="3">
        <v>0.10903704</v>
      </c>
      <c r="AU170" s="3">
        <v>0.17761858999999999</v>
      </c>
      <c r="AV170" s="3">
        <v>0.36535254</v>
      </c>
      <c r="AW170" s="3">
        <v>7.6698890000000006E-2</v>
      </c>
      <c r="AX170" s="3">
        <v>0.27129294999999998</v>
      </c>
    </row>
    <row r="171" spans="1:50" ht="19.5" customHeight="1" x14ac:dyDescent="0.2">
      <c r="A171" t="s">
        <v>60</v>
      </c>
      <c r="B171" t="s">
        <v>60</v>
      </c>
      <c r="C171" s="3">
        <v>3.8015907000000002</v>
      </c>
      <c r="D171" s="3">
        <v>0.25</v>
      </c>
      <c r="E171" s="3">
        <v>0.02</v>
      </c>
      <c r="F171" s="3">
        <v>1.5E-3</v>
      </c>
      <c r="G171" s="4">
        <v>29</v>
      </c>
      <c r="H171" s="3">
        <v>45.8</v>
      </c>
      <c r="I171" s="2" t="s">
        <v>43</v>
      </c>
      <c r="J171" t="s">
        <v>43</v>
      </c>
      <c r="K171" t="s">
        <v>43</v>
      </c>
      <c r="L171" t="s">
        <v>43</v>
      </c>
      <c r="M171" t="s">
        <v>49</v>
      </c>
      <c r="O171" s="3">
        <v>54.9</v>
      </c>
      <c r="P171" s="4">
        <v>170</v>
      </c>
      <c r="Q171" s="4">
        <v>10</v>
      </c>
      <c r="R171" s="3">
        <v>7.9770000000000004E-5</v>
      </c>
      <c r="S171" s="3">
        <v>2.8503500000000002E-3</v>
      </c>
      <c r="T171" s="3">
        <v>0.23626927</v>
      </c>
      <c r="U171" s="3">
        <v>0.23673544999999999</v>
      </c>
      <c r="V171" s="3">
        <v>0.52406516000000003</v>
      </c>
      <c r="W171" s="3">
        <v>0.52406516000000003</v>
      </c>
      <c r="X171" s="3">
        <f t="shared" si="24"/>
        <v>1000.5</v>
      </c>
      <c r="Y171" s="4">
        <v>64</v>
      </c>
      <c r="Z171" s="3">
        <v>0.96</v>
      </c>
      <c r="AA171" s="3">
        <f t="shared" si="25"/>
        <v>14459.317896251654</v>
      </c>
      <c r="AB171" s="3">
        <f t="shared" si="26"/>
        <v>2497.0180479999999</v>
      </c>
      <c r="AC171" s="3">
        <f t="shared" si="27"/>
        <v>2433.0180479999999</v>
      </c>
      <c r="AD171" s="12">
        <f t="shared" si="28"/>
        <v>1522.2409990326489</v>
      </c>
      <c r="AE171" s="12">
        <f t="shared" si="29"/>
        <v>1445.209185032649</v>
      </c>
      <c r="AF171" s="12">
        <f t="shared" si="30"/>
        <v>225.92684212893209</v>
      </c>
      <c r="AG171" s="12">
        <f t="shared" si="31"/>
        <v>27.791666666666668</v>
      </c>
      <c r="AH171" s="12">
        <f t="shared" si="32"/>
        <v>0.15632812500000001</v>
      </c>
      <c r="AI171" s="12">
        <f t="shared" si="33"/>
        <v>7.6486254927522077E-8</v>
      </c>
      <c r="AJ171" s="12">
        <f t="shared" si="34"/>
        <v>31.329955038179051</v>
      </c>
      <c r="AK171" s="12">
        <f t="shared" si="35"/>
        <v>0.47976011994002987</v>
      </c>
      <c r="AL171" s="3"/>
      <c r="AM171" s="3"/>
      <c r="AN171" s="3"/>
      <c r="AO171" s="4">
        <v>3</v>
      </c>
      <c r="AP171" s="4">
        <v>0</v>
      </c>
      <c r="AQ171" s="3">
        <v>0.1648753</v>
      </c>
      <c r="AR171" s="4">
        <v>0</v>
      </c>
      <c r="AS171" t="s">
        <v>51</v>
      </c>
      <c r="AT171" s="3">
        <v>9.6973030000000002E-2</v>
      </c>
      <c r="AU171" s="3">
        <v>0.16371666000000001</v>
      </c>
      <c r="AV171" s="3">
        <v>0.36110524999999999</v>
      </c>
      <c r="AW171" s="3">
        <v>8.0315600000000001E-2</v>
      </c>
      <c r="AX171" s="3">
        <v>0.29788946999999999</v>
      </c>
    </row>
    <row r="172" spans="1:50" ht="19.5" customHeight="1" x14ac:dyDescent="0.2">
      <c r="A172" t="s">
        <v>60</v>
      </c>
      <c r="B172" t="s">
        <v>60</v>
      </c>
      <c r="C172" s="3">
        <v>3.8015907000000002</v>
      </c>
      <c r="D172" s="3">
        <v>0.25</v>
      </c>
      <c r="E172" s="3">
        <v>0.02</v>
      </c>
      <c r="F172" s="3">
        <v>3.0000000000000001E-3</v>
      </c>
      <c r="G172" s="4">
        <v>29</v>
      </c>
      <c r="H172" s="3">
        <v>51.3</v>
      </c>
      <c r="I172" s="2" t="s">
        <v>43</v>
      </c>
      <c r="J172" t="s">
        <v>43</v>
      </c>
      <c r="K172" t="s">
        <v>43</v>
      </c>
      <c r="L172" t="s">
        <v>43</v>
      </c>
      <c r="M172" t="s">
        <v>67</v>
      </c>
      <c r="O172" s="3">
        <v>61.5</v>
      </c>
      <c r="P172" s="4">
        <v>171</v>
      </c>
      <c r="Q172" s="4">
        <v>11</v>
      </c>
      <c r="R172" s="3">
        <v>4.6423999999999999E-4</v>
      </c>
      <c r="S172" s="3">
        <v>1.6356450000000002E-2</v>
      </c>
      <c r="T172" s="3">
        <v>0.62986883000000005</v>
      </c>
      <c r="U172" s="3">
        <v>0.19425302999999999</v>
      </c>
      <c r="V172" s="3">
        <v>0.15905746000000001</v>
      </c>
      <c r="W172" s="3">
        <v>0.62986883000000005</v>
      </c>
      <c r="X172" s="3">
        <f t="shared" si="24"/>
        <v>1000.5</v>
      </c>
      <c r="Y172" s="4">
        <v>64</v>
      </c>
      <c r="Z172" s="3">
        <v>0.96</v>
      </c>
      <c r="AA172" s="3">
        <f t="shared" si="25"/>
        <v>14459.317896251654</v>
      </c>
      <c r="AB172" s="3">
        <f t="shared" si="26"/>
        <v>1280.509024</v>
      </c>
      <c r="AC172" s="3">
        <f t="shared" si="27"/>
        <v>1216.509024</v>
      </c>
      <c r="AD172" s="12">
        <f t="shared" si="28"/>
        <v>400.31820325816221</v>
      </c>
      <c r="AE172" s="12">
        <f t="shared" si="29"/>
        <v>361.30229625816224</v>
      </c>
      <c r="AF172" s="12">
        <f t="shared" si="30"/>
        <v>225.92684212893209</v>
      </c>
      <c r="AG172" s="12">
        <f t="shared" si="31"/>
        <v>27.791666666666668</v>
      </c>
      <c r="AH172" s="12">
        <f t="shared" si="32"/>
        <v>0.62531250000000005</v>
      </c>
      <c r="AI172" s="12">
        <f t="shared" si="33"/>
        <v>5.8168982657054903E-7</v>
      </c>
      <c r="AJ172" s="12">
        <f t="shared" si="34"/>
        <v>62.659910076358102</v>
      </c>
      <c r="AK172" s="12">
        <f t="shared" si="35"/>
        <v>0.23988005997001494</v>
      </c>
      <c r="AL172" s="3"/>
      <c r="AM172" s="3"/>
      <c r="AN172" s="3"/>
      <c r="AO172" s="4">
        <v>3</v>
      </c>
      <c r="AP172" s="4">
        <v>0</v>
      </c>
      <c r="AQ172" s="3">
        <v>1.9473000000000001E-2</v>
      </c>
      <c r="AR172" s="4">
        <v>0</v>
      </c>
      <c r="AS172" t="s">
        <v>51</v>
      </c>
      <c r="AT172" s="3">
        <v>8.1719509999999995E-2</v>
      </c>
      <c r="AU172" s="3">
        <v>0.14441334</v>
      </c>
      <c r="AV172" s="3">
        <v>0.35057744000000002</v>
      </c>
      <c r="AW172" s="3">
        <v>8.4675920000000002E-2</v>
      </c>
      <c r="AX172" s="3">
        <v>0.33861380000000002</v>
      </c>
    </row>
    <row r="173" spans="1:50" ht="19.5" customHeight="1" x14ac:dyDescent="0.2">
      <c r="A173" t="s">
        <v>60</v>
      </c>
      <c r="B173" t="s">
        <v>60</v>
      </c>
      <c r="C173" s="3">
        <v>3.8015907000000002</v>
      </c>
      <c r="D173" s="3">
        <v>0.25</v>
      </c>
      <c r="E173" s="3">
        <v>0.02</v>
      </c>
      <c r="F173" s="3">
        <v>4.0000000000000001E-3</v>
      </c>
      <c r="G173" s="4">
        <v>29</v>
      </c>
      <c r="H173" s="3">
        <v>56.7</v>
      </c>
      <c r="I173" s="2" t="s">
        <v>43</v>
      </c>
      <c r="J173" t="s">
        <v>43</v>
      </c>
      <c r="K173" t="s">
        <v>43</v>
      </c>
      <c r="L173" t="s">
        <v>43</v>
      </c>
      <c r="M173" t="s">
        <v>67</v>
      </c>
      <c r="O173" s="4">
        <v>68</v>
      </c>
      <c r="P173" s="4">
        <v>172</v>
      </c>
      <c r="Q173" s="4">
        <v>12</v>
      </c>
      <c r="R173" s="3">
        <v>1.5008000000000001E-3</v>
      </c>
      <c r="S173" s="3">
        <v>5.0960749999999999E-2</v>
      </c>
      <c r="T173" s="3">
        <v>0.80310119999999996</v>
      </c>
      <c r="U173" s="3">
        <v>8.9218610000000004E-2</v>
      </c>
      <c r="V173" s="3">
        <v>5.5218639999999999E-2</v>
      </c>
      <c r="W173" s="3">
        <v>0.80310119999999996</v>
      </c>
      <c r="X173" s="3">
        <f t="shared" si="24"/>
        <v>1000.5</v>
      </c>
      <c r="Y173" s="4">
        <v>64</v>
      </c>
      <c r="Z173" s="3">
        <v>0.96</v>
      </c>
      <c r="AA173" s="3">
        <f t="shared" si="25"/>
        <v>14459.317896251654</v>
      </c>
      <c r="AB173" s="3">
        <f t="shared" si="26"/>
        <v>976.38176799999997</v>
      </c>
      <c r="AC173" s="3">
        <f t="shared" si="27"/>
        <v>912.38176799999997</v>
      </c>
      <c r="AD173" s="12">
        <f t="shared" si="28"/>
        <v>232.74447189521624</v>
      </c>
      <c r="AE173" s="12">
        <f t="shared" si="29"/>
        <v>203.23254164521626</v>
      </c>
      <c r="AF173" s="12">
        <f t="shared" si="30"/>
        <v>225.92684212893209</v>
      </c>
      <c r="AG173" s="12">
        <f t="shared" si="31"/>
        <v>27.791666666666668</v>
      </c>
      <c r="AH173" s="12">
        <f t="shared" si="32"/>
        <v>1.1116666666666666</v>
      </c>
      <c r="AI173" s="12">
        <f t="shared" si="33"/>
        <v>1.3340010431761428E-6</v>
      </c>
      <c r="AJ173" s="12">
        <f t="shared" si="34"/>
        <v>83.546546768477469</v>
      </c>
      <c r="AK173" s="12">
        <f t="shared" si="35"/>
        <v>0.17991004497751123</v>
      </c>
      <c r="AL173" s="3"/>
      <c r="AM173" s="3"/>
      <c r="AN173" s="3"/>
      <c r="AO173" s="4">
        <v>3</v>
      </c>
      <c r="AP173" s="4">
        <v>0</v>
      </c>
      <c r="AQ173" s="3">
        <v>3.6752E-3</v>
      </c>
      <c r="AR173" s="4">
        <v>0</v>
      </c>
      <c r="AS173" t="s">
        <v>51</v>
      </c>
      <c r="AT173" s="3">
        <v>7.3145979999999999E-2</v>
      </c>
      <c r="AU173" s="3">
        <v>0.13265795999999999</v>
      </c>
      <c r="AV173" s="3">
        <v>0.34134416000000001</v>
      </c>
      <c r="AW173" s="3">
        <v>8.6836419999999997E-2</v>
      </c>
      <c r="AX173" s="3">
        <v>0.36601548</v>
      </c>
    </row>
    <row r="174" spans="1:50" ht="19.5" customHeight="1" x14ac:dyDescent="0.2">
      <c r="A174" t="s">
        <v>41</v>
      </c>
      <c r="B174" t="s">
        <v>41</v>
      </c>
      <c r="C174" s="3">
        <v>3.8015907000000002</v>
      </c>
      <c r="D174" s="3">
        <v>0.25</v>
      </c>
      <c r="E174" s="3">
        <v>2.5000000000000001E-2</v>
      </c>
      <c r="F174" s="3">
        <v>5.0000000000000001E-4</v>
      </c>
      <c r="G174" s="4">
        <v>29</v>
      </c>
      <c r="H174" s="3">
        <v>57.8</v>
      </c>
      <c r="I174" s="4">
        <v>87</v>
      </c>
      <c r="J174" t="s">
        <v>54</v>
      </c>
      <c r="K174" t="s">
        <v>43</v>
      </c>
      <c r="L174" t="s">
        <v>43</v>
      </c>
      <c r="M174" t="s">
        <v>46</v>
      </c>
      <c r="O174" s="3">
        <v>69.3</v>
      </c>
      <c r="P174" s="4">
        <v>173</v>
      </c>
      <c r="Q174" s="4">
        <v>13</v>
      </c>
      <c r="R174" s="5">
        <v>6.9879999999999998E-6</v>
      </c>
      <c r="S174" s="3">
        <v>2.5034999999999999E-4</v>
      </c>
      <c r="T174" s="3">
        <v>2.6543569999999999E-2</v>
      </c>
      <c r="U174" s="3">
        <v>4.6884149999999999E-2</v>
      </c>
      <c r="V174" s="3">
        <v>0.92631494000000003</v>
      </c>
      <c r="W174" s="3">
        <v>0.92631494000000003</v>
      </c>
      <c r="X174" s="3">
        <f t="shared" si="24"/>
        <v>1000.5</v>
      </c>
      <c r="Y174" s="4">
        <v>64</v>
      </c>
      <c r="Z174" s="3">
        <v>0.96</v>
      </c>
      <c r="AA174" s="3">
        <f t="shared" si="25"/>
        <v>14459.317896251654</v>
      </c>
      <c r="AB174" s="3">
        <f t="shared" si="26"/>
        <v>7363.0541439999997</v>
      </c>
      <c r="AC174" s="3">
        <f t="shared" si="27"/>
        <v>7299.0541439999997</v>
      </c>
      <c r="AD174" s="12">
        <f t="shared" si="28"/>
        <v>13235.97810729384</v>
      </c>
      <c r="AE174" s="12">
        <f t="shared" si="29"/>
        <v>13006.882665293841</v>
      </c>
      <c r="AF174" s="12">
        <f t="shared" si="30"/>
        <v>225.92684212893209</v>
      </c>
      <c r="AG174" s="12">
        <f t="shared" si="31"/>
        <v>43.424479166666679</v>
      </c>
      <c r="AH174" s="12">
        <f t="shared" si="32"/>
        <v>1.7369791666666665E-2</v>
      </c>
      <c r="AI174" s="12">
        <f t="shared" si="33"/>
        <v>2.9321725015792799E-9</v>
      </c>
      <c r="AJ174" s="12">
        <f t="shared" si="34"/>
        <v>13.054147932574605</v>
      </c>
      <c r="AK174" s="12">
        <f t="shared" si="35"/>
        <v>1.1514242878560719</v>
      </c>
      <c r="AL174" s="3"/>
      <c r="AM174" s="3"/>
      <c r="AN174" s="3"/>
      <c r="AO174" s="4">
        <v>3</v>
      </c>
      <c r="AP174" s="4">
        <v>1</v>
      </c>
      <c r="AQ174" s="3">
        <v>0.78692589999999996</v>
      </c>
      <c r="AR174" s="4">
        <v>1</v>
      </c>
      <c r="AS174" t="s">
        <v>41</v>
      </c>
      <c r="AT174" s="3">
        <v>0.10903704</v>
      </c>
      <c r="AU174" s="3">
        <v>0.17761858999999999</v>
      </c>
      <c r="AV174" s="3">
        <v>0.36535254</v>
      </c>
      <c r="AW174" s="3">
        <v>7.6698890000000006E-2</v>
      </c>
      <c r="AX174" s="3">
        <v>0.27129294999999998</v>
      </c>
    </row>
    <row r="175" spans="1:50" ht="19.5" customHeight="1" x14ac:dyDescent="0.2">
      <c r="A175" t="s">
        <v>41</v>
      </c>
      <c r="B175" t="s">
        <v>41</v>
      </c>
      <c r="C175" s="3">
        <v>3.8015907000000002</v>
      </c>
      <c r="D175" s="3">
        <v>0.25</v>
      </c>
      <c r="E175" s="3">
        <v>2.5000000000000001E-2</v>
      </c>
      <c r="F175" s="3">
        <v>1.5E-3</v>
      </c>
      <c r="G175" s="4">
        <v>29</v>
      </c>
      <c r="H175" s="3">
        <v>58.8</v>
      </c>
      <c r="I175" s="4">
        <v>113</v>
      </c>
      <c r="J175" t="s">
        <v>54</v>
      </c>
      <c r="K175" t="s">
        <v>43</v>
      </c>
      <c r="L175" t="s">
        <v>43</v>
      </c>
      <c r="M175" t="s">
        <v>71</v>
      </c>
      <c r="N175" t="s">
        <v>85</v>
      </c>
      <c r="O175" s="3">
        <v>70.5</v>
      </c>
      <c r="P175" s="4">
        <v>174</v>
      </c>
      <c r="Q175" s="4">
        <v>14</v>
      </c>
      <c r="R175" s="3">
        <v>2.2609999999999999E-5</v>
      </c>
      <c r="S175" s="3">
        <v>8.0971000000000005E-4</v>
      </c>
      <c r="T175" s="3">
        <v>8.0996250000000006E-2</v>
      </c>
      <c r="U175" s="3">
        <v>0.12289666</v>
      </c>
      <c r="V175" s="3">
        <v>0.79527477000000002</v>
      </c>
      <c r="W175" s="3">
        <v>0.79527477000000002</v>
      </c>
      <c r="X175" s="3">
        <f t="shared" si="24"/>
        <v>1000.5</v>
      </c>
      <c r="Y175" s="4">
        <v>64</v>
      </c>
      <c r="Z175" s="3">
        <v>0.96</v>
      </c>
      <c r="AA175" s="3">
        <f t="shared" si="25"/>
        <v>14459.317896251654</v>
      </c>
      <c r="AB175" s="3">
        <f t="shared" si="26"/>
        <v>2497.0180479999999</v>
      </c>
      <c r="AC175" s="3">
        <f t="shared" si="27"/>
        <v>2433.0180479999999</v>
      </c>
      <c r="AD175" s="12">
        <f t="shared" si="28"/>
        <v>1522.2409990326489</v>
      </c>
      <c r="AE175" s="12">
        <f t="shared" si="29"/>
        <v>1445.209185032649</v>
      </c>
      <c r="AF175" s="12">
        <f t="shared" si="30"/>
        <v>225.92684212893209</v>
      </c>
      <c r="AG175" s="12">
        <f t="shared" si="31"/>
        <v>43.424479166666679</v>
      </c>
      <c r="AH175" s="12">
        <f t="shared" si="32"/>
        <v>0.15632812500000001</v>
      </c>
      <c r="AI175" s="12">
        <f t="shared" si="33"/>
        <v>7.6486254927522077E-8</v>
      </c>
      <c r="AJ175" s="12">
        <f t="shared" si="34"/>
        <v>39.16244379772381</v>
      </c>
      <c r="AK175" s="12">
        <f t="shared" si="35"/>
        <v>0.38380809595202398</v>
      </c>
      <c r="AL175" s="3"/>
      <c r="AM175" s="3"/>
      <c r="AN175" s="3"/>
      <c r="AO175" s="4">
        <v>3</v>
      </c>
      <c r="AP175" s="4">
        <v>1</v>
      </c>
      <c r="AQ175" s="3">
        <v>0.47336549999999999</v>
      </c>
      <c r="AR175" s="4">
        <v>0</v>
      </c>
      <c r="AS175" t="s">
        <v>41</v>
      </c>
      <c r="AT175" s="3">
        <v>9.6973030000000002E-2</v>
      </c>
      <c r="AU175" s="3">
        <v>0.16371666000000001</v>
      </c>
      <c r="AV175" s="3">
        <v>0.36110524999999999</v>
      </c>
      <c r="AW175" s="3">
        <v>8.0315600000000001E-2</v>
      </c>
      <c r="AX175" s="3">
        <v>0.29788946999999999</v>
      </c>
    </row>
    <row r="176" spans="1:50" ht="19.5" customHeight="1" x14ac:dyDescent="0.2">
      <c r="A176" t="s">
        <v>60</v>
      </c>
      <c r="B176" t="s">
        <v>60</v>
      </c>
      <c r="C176" s="3">
        <v>3.8015907000000002</v>
      </c>
      <c r="D176" s="3">
        <v>0.25</v>
      </c>
      <c r="E176" s="3">
        <v>2.5000000000000001E-2</v>
      </c>
      <c r="F176" s="3">
        <v>3.0000000000000001E-3</v>
      </c>
      <c r="G176" s="4">
        <v>29</v>
      </c>
      <c r="H176" s="3">
        <v>69.2</v>
      </c>
      <c r="I176" s="4">
        <v>81</v>
      </c>
      <c r="J176" t="s">
        <v>45</v>
      </c>
      <c r="K176" t="s">
        <v>43</v>
      </c>
      <c r="L176" t="s">
        <v>43</v>
      </c>
      <c r="M176" t="s">
        <v>67</v>
      </c>
      <c r="O176" s="4">
        <v>83</v>
      </c>
      <c r="P176" s="4">
        <v>175</v>
      </c>
      <c r="Q176" s="4">
        <v>15</v>
      </c>
      <c r="R176" s="3">
        <v>1.3164000000000001E-4</v>
      </c>
      <c r="S176" s="3">
        <v>4.6945199999999998E-3</v>
      </c>
      <c r="T176" s="3">
        <v>0.33677549000000001</v>
      </c>
      <c r="U176" s="3">
        <v>0.25818444000000002</v>
      </c>
      <c r="V176" s="3">
        <v>0.40021391000000001</v>
      </c>
      <c r="W176" s="3">
        <v>0.40021391000000001</v>
      </c>
      <c r="X176" s="3">
        <f t="shared" si="24"/>
        <v>1000.5</v>
      </c>
      <c r="Y176" s="4">
        <v>64</v>
      </c>
      <c r="Z176" s="3">
        <v>0.96</v>
      </c>
      <c r="AA176" s="3">
        <f t="shared" si="25"/>
        <v>14459.317896251654</v>
      </c>
      <c r="AB176" s="3">
        <f t="shared" si="26"/>
        <v>1280.509024</v>
      </c>
      <c r="AC176" s="3">
        <f t="shared" si="27"/>
        <v>1216.509024</v>
      </c>
      <c r="AD176" s="12">
        <f t="shared" si="28"/>
        <v>400.31820325816221</v>
      </c>
      <c r="AE176" s="12">
        <f t="shared" si="29"/>
        <v>361.30229625816224</v>
      </c>
      <c r="AF176" s="12">
        <f t="shared" si="30"/>
        <v>225.92684212893209</v>
      </c>
      <c r="AG176" s="12">
        <f t="shared" si="31"/>
        <v>43.424479166666679</v>
      </c>
      <c r="AH176" s="12">
        <f t="shared" si="32"/>
        <v>0.62531250000000005</v>
      </c>
      <c r="AI176" s="12">
        <f t="shared" si="33"/>
        <v>5.8168982657054903E-7</v>
      </c>
      <c r="AJ176" s="12">
        <f t="shared" si="34"/>
        <v>78.32488759544762</v>
      </c>
      <c r="AK176" s="12">
        <f t="shared" si="35"/>
        <v>0.19190404797601199</v>
      </c>
      <c r="AL176" s="3"/>
      <c r="AM176" s="3"/>
      <c r="AN176" s="3"/>
      <c r="AO176" s="4">
        <v>3</v>
      </c>
      <c r="AP176" s="4">
        <v>0</v>
      </c>
      <c r="AQ176" s="3">
        <v>7.9531199999999996E-2</v>
      </c>
      <c r="AR176" s="4">
        <v>0</v>
      </c>
      <c r="AS176" t="s">
        <v>51</v>
      </c>
      <c r="AT176" s="3">
        <v>8.1719509999999995E-2</v>
      </c>
      <c r="AU176" s="3">
        <v>0.14441334</v>
      </c>
      <c r="AV176" s="3">
        <v>0.35057744000000002</v>
      </c>
      <c r="AW176" s="3">
        <v>8.4675920000000002E-2</v>
      </c>
      <c r="AX176" s="3">
        <v>0.33861380000000002</v>
      </c>
    </row>
    <row r="177" spans="1:50" ht="19.5" customHeight="1" x14ac:dyDescent="0.2">
      <c r="A177" t="s">
        <v>60</v>
      </c>
      <c r="B177" t="s">
        <v>60</v>
      </c>
      <c r="C177" s="3">
        <v>3.8015907000000002</v>
      </c>
      <c r="D177" s="3">
        <v>0.25</v>
      </c>
      <c r="E177" s="3">
        <v>2.5000000000000001E-2</v>
      </c>
      <c r="F177" s="3">
        <v>4.0000000000000001E-3</v>
      </c>
      <c r="G177" s="4">
        <v>29</v>
      </c>
      <c r="H177" s="3">
        <v>60.4</v>
      </c>
      <c r="I177" s="2" t="s">
        <v>43</v>
      </c>
      <c r="J177" t="s">
        <v>43</v>
      </c>
      <c r="K177" t="s">
        <v>43</v>
      </c>
      <c r="L177" t="s">
        <v>43</v>
      </c>
      <c r="M177" t="s">
        <v>67</v>
      </c>
      <c r="O177" s="3">
        <v>72.5</v>
      </c>
      <c r="P177" s="4">
        <v>176</v>
      </c>
      <c r="Q177" s="4">
        <v>16</v>
      </c>
      <c r="R177" s="3">
        <v>4.2587000000000001E-4</v>
      </c>
      <c r="S177" s="3">
        <v>1.5025719999999999E-2</v>
      </c>
      <c r="T177" s="3">
        <v>0.61128229000000001</v>
      </c>
      <c r="U177" s="3">
        <v>0.20232459</v>
      </c>
      <c r="V177" s="3">
        <v>0.17094152000000001</v>
      </c>
      <c r="W177" s="3">
        <v>0.61128229000000001</v>
      </c>
      <c r="X177" s="3">
        <f t="shared" si="24"/>
        <v>1000.5</v>
      </c>
      <c r="Y177" s="4">
        <v>64</v>
      </c>
      <c r="Z177" s="3">
        <v>0.96</v>
      </c>
      <c r="AA177" s="3">
        <f t="shared" si="25"/>
        <v>14459.317896251654</v>
      </c>
      <c r="AB177" s="3">
        <f t="shared" si="26"/>
        <v>976.38176799999997</v>
      </c>
      <c r="AC177" s="3">
        <f t="shared" si="27"/>
        <v>912.38176799999997</v>
      </c>
      <c r="AD177" s="12">
        <f t="shared" si="28"/>
        <v>232.74447189521624</v>
      </c>
      <c r="AE177" s="12">
        <f t="shared" si="29"/>
        <v>203.23254164521626</v>
      </c>
      <c r="AF177" s="12">
        <f t="shared" si="30"/>
        <v>225.92684212893209</v>
      </c>
      <c r="AG177" s="12">
        <f t="shared" si="31"/>
        <v>43.424479166666679</v>
      </c>
      <c r="AH177" s="12">
        <f t="shared" si="32"/>
        <v>1.1116666666666666</v>
      </c>
      <c r="AI177" s="12">
        <f t="shared" si="33"/>
        <v>1.3340010431761428E-6</v>
      </c>
      <c r="AJ177" s="12">
        <f t="shared" si="34"/>
        <v>104.43318346059684</v>
      </c>
      <c r="AK177" s="12">
        <f t="shared" si="35"/>
        <v>0.14392803598200898</v>
      </c>
      <c r="AL177" s="3"/>
      <c r="AM177" s="3"/>
      <c r="AN177" s="3"/>
      <c r="AO177" s="4">
        <v>3</v>
      </c>
      <c r="AP177" s="4">
        <v>0</v>
      </c>
      <c r="AQ177" s="3">
        <v>1.5345900000000001E-2</v>
      </c>
      <c r="AR177" s="4">
        <v>0</v>
      </c>
      <c r="AS177" t="s">
        <v>51</v>
      </c>
      <c r="AT177" s="3">
        <v>7.3145979999999999E-2</v>
      </c>
      <c r="AU177" s="3">
        <v>0.13265795999999999</v>
      </c>
      <c r="AV177" s="3">
        <v>0.34134416000000001</v>
      </c>
      <c r="AW177" s="3">
        <v>8.6836419999999997E-2</v>
      </c>
      <c r="AX177" s="3">
        <v>0.36601548</v>
      </c>
    </row>
    <row r="178" spans="1:50" ht="19.5" customHeight="1" x14ac:dyDescent="0.2">
      <c r="A178" t="s">
        <v>68</v>
      </c>
      <c r="B178" t="s">
        <v>68</v>
      </c>
      <c r="C178" s="3">
        <v>3.8015907000000002</v>
      </c>
      <c r="D178" s="4">
        <v>1</v>
      </c>
      <c r="E178" s="3">
        <v>0.01</v>
      </c>
      <c r="F178" s="3">
        <v>5.0000000000000001E-4</v>
      </c>
      <c r="G178" s="4">
        <v>29</v>
      </c>
      <c r="H178" s="3">
        <v>18.5</v>
      </c>
      <c r="I178" s="2" t="s">
        <v>43</v>
      </c>
      <c r="J178" t="s">
        <v>43</v>
      </c>
      <c r="K178" t="s">
        <v>43</v>
      </c>
      <c r="L178" t="s">
        <v>53</v>
      </c>
      <c r="M178" t="s">
        <v>67</v>
      </c>
      <c r="N178" t="s">
        <v>86</v>
      </c>
      <c r="O178" s="3">
        <v>22.2</v>
      </c>
      <c r="P178" s="4">
        <v>177</v>
      </c>
      <c r="Q178" s="4">
        <v>1</v>
      </c>
      <c r="R178" s="3">
        <v>0.22950249</v>
      </c>
      <c r="S178" s="3">
        <v>0.68696924999999998</v>
      </c>
      <c r="T178" s="3">
        <v>8.2677089999999995E-2</v>
      </c>
      <c r="U178" s="3">
        <v>5.5632999999999995E-4</v>
      </c>
      <c r="V178" s="3">
        <v>2.9483999999999999E-4</v>
      </c>
      <c r="W178" s="3">
        <v>0.68696924999999998</v>
      </c>
      <c r="X178" s="4">
        <f t="shared" si="24"/>
        <v>1002</v>
      </c>
      <c r="Y178" s="4">
        <v>106</v>
      </c>
      <c r="Z178" s="3">
        <v>2.1</v>
      </c>
      <c r="AA178" s="3">
        <f t="shared" si="25"/>
        <v>14480.996034027145</v>
      </c>
      <c r="AB178" s="3">
        <f t="shared" si="26"/>
        <v>16072.680940000002</v>
      </c>
      <c r="AC178" s="3">
        <f t="shared" si="27"/>
        <v>15966.680940000002</v>
      </c>
      <c r="AD178" s="12">
        <f t="shared" si="28"/>
        <v>22991.373495820517</v>
      </c>
      <c r="AE178" s="12">
        <f t="shared" si="29"/>
        <v>22689.115364877121</v>
      </c>
      <c r="AF178" s="12">
        <f t="shared" si="30"/>
        <v>136.61317013233156</v>
      </c>
      <c r="AG178" s="12">
        <f t="shared" si="31"/>
        <v>2.4084353741496596</v>
      </c>
      <c r="AH178" s="12">
        <f t="shared" si="32"/>
        <v>6.0210884353741499E-3</v>
      </c>
      <c r="AI178" s="12">
        <f t="shared" si="33"/>
        <v>2.1136532044128305E-9</v>
      </c>
      <c r="AJ178" s="12">
        <f t="shared" si="34"/>
        <v>1.4075093428856305</v>
      </c>
      <c r="AK178" s="12">
        <f t="shared" si="35"/>
        <v>8.3041464241328669</v>
      </c>
      <c r="AL178" s="3"/>
      <c r="AM178" s="3"/>
      <c r="AN178" s="3"/>
      <c r="AO178" s="4">
        <v>2</v>
      </c>
      <c r="AP178" s="4">
        <v>0</v>
      </c>
      <c r="AQ178" s="3">
        <v>5.5135999999999996E-3</v>
      </c>
      <c r="AR178" s="4">
        <v>0</v>
      </c>
      <c r="AS178" t="s">
        <v>68</v>
      </c>
      <c r="AT178" s="3">
        <v>0.11261839999999999</v>
      </c>
      <c r="AU178" s="3">
        <v>0.18152650000000001</v>
      </c>
      <c r="AV178" s="3">
        <v>0.36606355000000002</v>
      </c>
      <c r="AW178" s="3">
        <v>7.5623789999999996E-2</v>
      </c>
      <c r="AX178" s="3">
        <v>0.26416775999999997</v>
      </c>
    </row>
    <row r="179" spans="1:50" ht="19.5" customHeight="1" x14ac:dyDescent="0.2">
      <c r="A179" t="s">
        <v>87</v>
      </c>
      <c r="B179" t="s">
        <v>87</v>
      </c>
      <c r="C179" s="3">
        <v>3.8015907000000002</v>
      </c>
      <c r="D179" s="4">
        <v>1</v>
      </c>
      <c r="E179" s="3">
        <v>0.01</v>
      </c>
      <c r="F179" s="3">
        <v>1.5E-3</v>
      </c>
      <c r="G179" s="4">
        <v>29</v>
      </c>
      <c r="H179" s="3">
        <v>17.399999999999999</v>
      </c>
      <c r="I179" s="2" t="s">
        <v>43</v>
      </c>
      <c r="J179" t="s">
        <v>43</v>
      </c>
      <c r="K179" t="s">
        <v>43</v>
      </c>
      <c r="L179" t="s">
        <v>53</v>
      </c>
      <c r="M179" t="s">
        <v>67</v>
      </c>
      <c r="N179" t="s">
        <v>69</v>
      </c>
      <c r="O179" s="3">
        <v>20.9</v>
      </c>
      <c r="P179" s="4">
        <v>178</v>
      </c>
      <c r="Q179" s="4">
        <v>2</v>
      </c>
      <c r="R179" s="3">
        <v>0.49081920000000001</v>
      </c>
      <c r="S179" s="3">
        <v>0.48178910000000003</v>
      </c>
      <c r="T179" s="3">
        <v>2.7128530000000001E-2</v>
      </c>
      <c r="U179" s="3">
        <v>1.7205000000000001E-4</v>
      </c>
      <c r="V179" s="3">
        <v>9.1130000000000003E-5</v>
      </c>
      <c r="W179" s="3">
        <v>0.49081920000000001</v>
      </c>
      <c r="X179" s="4">
        <f t="shared" si="24"/>
        <v>1002</v>
      </c>
      <c r="Y179" s="4">
        <v>106</v>
      </c>
      <c r="Z179" s="3">
        <v>2.1</v>
      </c>
      <c r="AA179" s="3">
        <f t="shared" si="25"/>
        <v>14480.996034027145</v>
      </c>
      <c r="AB179" s="3">
        <f t="shared" si="26"/>
        <v>5428.2269800000004</v>
      </c>
      <c r="AC179" s="3">
        <f t="shared" si="27"/>
        <v>5322.2269800000004</v>
      </c>
      <c r="AD179" s="12">
        <f t="shared" si="28"/>
        <v>2622.4321953008121</v>
      </c>
      <c r="AE179" s="12">
        <f t="shared" si="29"/>
        <v>2521.0128183196798</v>
      </c>
      <c r="AF179" s="12">
        <f t="shared" si="30"/>
        <v>136.61317013233156</v>
      </c>
      <c r="AG179" s="12">
        <f t="shared" si="31"/>
        <v>2.4084353741496596</v>
      </c>
      <c r="AH179" s="12">
        <f t="shared" si="32"/>
        <v>5.4189795918367346E-2</v>
      </c>
      <c r="AI179" s="12">
        <f t="shared" si="33"/>
        <v>5.5592427156408114E-8</v>
      </c>
      <c r="AJ179" s="12">
        <f t="shared" si="34"/>
        <v>4.2225280286568916</v>
      </c>
      <c r="AK179" s="12">
        <f t="shared" si="35"/>
        <v>2.7680488080442887</v>
      </c>
      <c r="AL179" s="3"/>
      <c r="AM179" s="3"/>
      <c r="AN179" s="3"/>
      <c r="AO179" s="4">
        <v>2</v>
      </c>
      <c r="AP179" s="4">
        <v>0</v>
      </c>
      <c r="AQ179" s="3">
        <v>3.2150999999999998E-3</v>
      </c>
      <c r="AR179" s="4">
        <v>0</v>
      </c>
      <c r="AS179" t="s">
        <v>87</v>
      </c>
      <c r="AT179" s="3">
        <v>0.10673616</v>
      </c>
      <c r="AU179" s="3">
        <v>0.17505594999999999</v>
      </c>
      <c r="AV179" s="3">
        <v>0.36477224000000003</v>
      </c>
      <c r="AW179" s="3">
        <v>7.7390749999999994E-2</v>
      </c>
      <c r="AX179" s="3">
        <v>0.27604489999999998</v>
      </c>
    </row>
    <row r="180" spans="1:50" ht="19.5" customHeight="1" x14ac:dyDescent="0.2">
      <c r="A180" t="s">
        <v>87</v>
      </c>
      <c r="B180" t="s">
        <v>87</v>
      </c>
      <c r="C180" s="3">
        <v>3.8015907000000002</v>
      </c>
      <c r="D180" s="4">
        <v>1</v>
      </c>
      <c r="E180" s="3">
        <v>0.01</v>
      </c>
      <c r="F180" s="3">
        <v>3.0000000000000001E-3</v>
      </c>
      <c r="G180" s="4">
        <v>29</v>
      </c>
      <c r="H180" s="3">
        <v>20.399999999999999</v>
      </c>
      <c r="I180" s="2" t="s">
        <v>43</v>
      </c>
      <c r="J180" t="s">
        <v>43</v>
      </c>
      <c r="K180" t="s">
        <v>43</v>
      </c>
      <c r="L180" t="s">
        <v>53</v>
      </c>
      <c r="M180" t="s">
        <v>67</v>
      </c>
      <c r="N180" t="s">
        <v>69</v>
      </c>
      <c r="O180" s="3">
        <v>24.5</v>
      </c>
      <c r="P180" s="4">
        <v>179</v>
      </c>
      <c r="Q180" s="4">
        <v>3</v>
      </c>
      <c r="R180" s="3">
        <v>0.84875449000000003</v>
      </c>
      <c r="S180" s="3">
        <v>0.14643118999999999</v>
      </c>
      <c r="T180" s="3">
        <v>4.76911E-3</v>
      </c>
      <c r="U180" s="3">
        <v>2.9560000000000002E-5</v>
      </c>
      <c r="V180" s="3">
        <v>1.5650000000000001E-5</v>
      </c>
      <c r="W180" s="3">
        <v>0.84875449000000003</v>
      </c>
      <c r="X180" s="4">
        <f t="shared" si="24"/>
        <v>1002</v>
      </c>
      <c r="Y180" s="4">
        <v>106</v>
      </c>
      <c r="Z180" s="3">
        <v>2.1</v>
      </c>
      <c r="AA180" s="3">
        <f t="shared" si="25"/>
        <v>14480.996034027145</v>
      </c>
      <c r="AB180" s="3">
        <f t="shared" si="26"/>
        <v>2767.1134900000002</v>
      </c>
      <c r="AC180" s="3">
        <f t="shared" si="27"/>
        <v>2661.1134900000002</v>
      </c>
      <c r="AD180" s="12">
        <f t="shared" si="28"/>
        <v>681.46289307048607</v>
      </c>
      <c r="AE180" s="12">
        <f t="shared" si="29"/>
        <v>630.25320457991995</v>
      </c>
      <c r="AF180" s="12">
        <f t="shared" si="30"/>
        <v>136.61317013233156</v>
      </c>
      <c r="AG180" s="12">
        <f t="shared" si="31"/>
        <v>2.4084353741496596</v>
      </c>
      <c r="AH180" s="12">
        <f t="shared" si="32"/>
        <v>0.21675918367346939</v>
      </c>
      <c r="AI180" s="12">
        <f t="shared" si="33"/>
        <v>4.2786591103442667E-7</v>
      </c>
      <c r="AJ180" s="12">
        <f t="shared" si="34"/>
        <v>8.4450560573137832</v>
      </c>
      <c r="AK180" s="12">
        <f t="shared" si="35"/>
        <v>1.3840244040221443</v>
      </c>
      <c r="AL180" s="3"/>
      <c r="AM180" s="3"/>
      <c r="AN180" s="3"/>
      <c r="AO180" s="4">
        <v>2</v>
      </c>
      <c r="AP180" s="4">
        <v>0</v>
      </c>
      <c r="AQ180" s="3">
        <v>1.3217000000000001E-3</v>
      </c>
      <c r="AR180" s="4">
        <v>0</v>
      </c>
      <c r="AS180" t="s">
        <v>87</v>
      </c>
      <c r="AT180" s="3">
        <v>9.8676730000000004E-2</v>
      </c>
      <c r="AU180" s="3">
        <v>0.16575071</v>
      </c>
      <c r="AV180" s="3">
        <v>0.36189651</v>
      </c>
      <c r="AW180" s="3">
        <v>7.9808359999999995E-2</v>
      </c>
      <c r="AX180" s="3">
        <v>0.29386769000000001</v>
      </c>
    </row>
    <row r="181" spans="1:50" ht="19.5" customHeight="1" x14ac:dyDescent="0.2">
      <c r="A181" t="s">
        <v>87</v>
      </c>
      <c r="B181" t="s">
        <v>87</v>
      </c>
      <c r="C181" s="3">
        <v>3.8015907000000002</v>
      </c>
      <c r="D181" s="4">
        <v>1</v>
      </c>
      <c r="E181" s="3">
        <v>0.01</v>
      </c>
      <c r="F181" s="3">
        <v>4.0000000000000001E-3</v>
      </c>
      <c r="G181" s="4">
        <v>29</v>
      </c>
      <c r="H181" s="3">
        <v>19.899999999999999</v>
      </c>
      <c r="I181" s="2" t="s">
        <v>43</v>
      </c>
      <c r="J181" t="s">
        <v>43</v>
      </c>
      <c r="K181" t="s">
        <v>43</v>
      </c>
      <c r="L181" t="s">
        <v>53</v>
      </c>
      <c r="M181" t="s">
        <v>67</v>
      </c>
      <c r="N181" t="s">
        <v>88</v>
      </c>
      <c r="O181" s="3">
        <v>23.9</v>
      </c>
      <c r="P181" s="4">
        <v>180</v>
      </c>
      <c r="Q181" s="4">
        <v>4</v>
      </c>
      <c r="R181" s="3">
        <v>0.94780987999999999</v>
      </c>
      <c r="S181" s="3">
        <v>5.06975E-2</v>
      </c>
      <c r="T181" s="3">
        <v>1.47865E-3</v>
      </c>
      <c r="U181" s="5">
        <v>9.1349999999999998E-6</v>
      </c>
      <c r="V181" s="5">
        <v>4.8369999999999996E-6</v>
      </c>
      <c r="W181" s="3">
        <v>0.94780987999999999</v>
      </c>
      <c r="X181" s="4">
        <f t="shared" si="24"/>
        <v>1002</v>
      </c>
      <c r="Y181" s="4">
        <v>106</v>
      </c>
      <c r="Z181" s="3">
        <v>2.1</v>
      </c>
      <c r="AA181" s="3">
        <f t="shared" si="25"/>
        <v>14480.996034027145</v>
      </c>
      <c r="AB181" s="3">
        <f t="shared" si="26"/>
        <v>2101.8351175000003</v>
      </c>
      <c r="AC181" s="3">
        <f t="shared" si="27"/>
        <v>1995.8351175000003</v>
      </c>
      <c r="AD181" s="12">
        <f t="shared" si="28"/>
        <v>393.17469394412961</v>
      </c>
      <c r="AE181" s="12">
        <f t="shared" si="29"/>
        <v>354.51742757620502</v>
      </c>
      <c r="AF181" s="12">
        <f t="shared" si="30"/>
        <v>136.61317013233156</v>
      </c>
      <c r="AG181" s="12">
        <f t="shared" si="31"/>
        <v>2.4084353741496596</v>
      </c>
      <c r="AH181" s="12">
        <f t="shared" si="32"/>
        <v>0.38534965986394559</v>
      </c>
      <c r="AI181" s="12">
        <f t="shared" si="33"/>
        <v>9.8878775285977613E-7</v>
      </c>
      <c r="AJ181" s="12">
        <f t="shared" si="34"/>
        <v>11.260074743085044</v>
      </c>
      <c r="AK181" s="12">
        <f t="shared" si="35"/>
        <v>1.0380183030166084</v>
      </c>
      <c r="AL181" s="3"/>
      <c r="AM181" s="3"/>
      <c r="AN181" s="3"/>
      <c r="AO181" s="4">
        <v>2</v>
      </c>
      <c r="AP181" s="4">
        <v>0</v>
      </c>
      <c r="AQ181" s="3">
        <v>6.9249999999999997E-4</v>
      </c>
      <c r="AR181" s="4">
        <v>0</v>
      </c>
      <c r="AS181" t="s">
        <v>87</v>
      </c>
      <c r="AT181" s="3">
        <v>9.3765180000000004E-2</v>
      </c>
      <c r="AU181" s="3">
        <v>0.15982177</v>
      </c>
      <c r="AV181" s="3">
        <v>0.35942447999999999</v>
      </c>
      <c r="AW181" s="3">
        <v>8.1263749999999996E-2</v>
      </c>
      <c r="AX181" s="3">
        <v>0.30572482000000001</v>
      </c>
    </row>
    <row r="182" spans="1:50" ht="19.5" customHeight="1" x14ac:dyDescent="0.2">
      <c r="A182" t="s">
        <v>60</v>
      </c>
      <c r="B182" t="s">
        <v>60</v>
      </c>
      <c r="C182" s="3">
        <v>3.8015907000000002</v>
      </c>
      <c r="D182" s="4">
        <v>1</v>
      </c>
      <c r="E182" s="3">
        <v>1.4999999999999999E-2</v>
      </c>
      <c r="F182" s="3">
        <v>5.0000000000000001E-4</v>
      </c>
      <c r="G182" s="4">
        <v>29</v>
      </c>
      <c r="H182" s="3">
        <v>28.3</v>
      </c>
      <c r="I182" s="2" t="s">
        <v>43</v>
      </c>
      <c r="J182" t="s">
        <v>43</v>
      </c>
      <c r="K182" t="s">
        <v>43</v>
      </c>
      <c r="L182" t="s">
        <v>53</v>
      </c>
      <c r="M182" t="s">
        <v>67</v>
      </c>
      <c r="N182" t="s">
        <v>76</v>
      </c>
      <c r="O182" s="4">
        <v>34</v>
      </c>
      <c r="P182" s="4">
        <v>181</v>
      </c>
      <c r="Q182" s="4">
        <v>5</v>
      </c>
      <c r="R182" s="3">
        <v>7.7858440000000001E-2</v>
      </c>
      <c r="S182" s="3">
        <v>0.67883985000000002</v>
      </c>
      <c r="T182" s="3">
        <v>0.24030536999999999</v>
      </c>
      <c r="U182" s="3">
        <v>1.9569700000000002E-3</v>
      </c>
      <c r="V182" s="3">
        <v>1.03937E-3</v>
      </c>
      <c r="W182" s="3">
        <v>0.67883985000000002</v>
      </c>
      <c r="X182" s="4">
        <f t="shared" si="24"/>
        <v>1002</v>
      </c>
      <c r="Y182" s="4">
        <v>106</v>
      </c>
      <c r="Z182" s="3">
        <v>2.1</v>
      </c>
      <c r="AA182" s="3">
        <f t="shared" si="25"/>
        <v>14480.996034027145</v>
      </c>
      <c r="AB182" s="3">
        <f t="shared" si="26"/>
        <v>16072.680940000002</v>
      </c>
      <c r="AC182" s="3">
        <f t="shared" si="27"/>
        <v>15966.680940000002</v>
      </c>
      <c r="AD182" s="12">
        <f t="shared" si="28"/>
        <v>22991.373495820517</v>
      </c>
      <c r="AE182" s="12">
        <f t="shared" si="29"/>
        <v>22689.115364877121</v>
      </c>
      <c r="AF182" s="12">
        <f t="shared" si="30"/>
        <v>136.61317013233156</v>
      </c>
      <c r="AG182" s="12">
        <f t="shared" si="31"/>
        <v>5.4189795918367345</v>
      </c>
      <c r="AH182" s="12">
        <f t="shared" si="32"/>
        <v>6.0210884353741499E-3</v>
      </c>
      <c r="AI182" s="12">
        <f t="shared" si="33"/>
        <v>2.1136532044128305E-9</v>
      </c>
      <c r="AJ182" s="12">
        <f t="shared" si="34"/>
        <v>2.1112640143284458</v>
      </c>
      <c r="AK182" s="12">
        <f t="shared" si="35"/>
        <v>5.5360976160885773</v>
      </c>
      <c r="AL182" s="3"/>
      <c r="AM182" s="3"/>
      <c r="AN182" s="3"/>
      <c r="AO182" s="4">
        <v>3</v>
      </c>
      <c r="AP182" s="4">
        <v>0</v>
      </c>
      <c r="AQ182" s="3">
        <v>1.26529E-2</v>
      </c>
      <c r="AR182" s="4">
        <v>0</v>
      </c>
      <c r="AS182" t="s">
        <v>51</v>
      </c>
      <c r="AT182" s="3">
        <v>0.11261839999999999</v>
      </c>
      <c r="AU182" s="3">
        <v>0.18152650000000001</v>
      </c>
      <c r="AV182" s="3">
        <v>0.36606355000000002</v>
      </c>
      <c r="AW182" s="3">
        <v>7.5623789999999996E-2</v>
      </c>
      <c r="AX182" s="3">
        <v>0.26416775999999997</v>
      </c>
    </row>
    <row r="183" spans="1:50" ht="19.5" customHeight="1" x14ac:dyDescent="0.2">
      <c r="A183" t="s">
        <v>68</v>
      </c>
      <c r="B183" t="s">
        <v>68</v>
      </c>
      <c r="C183" s="3">
        <v>3.8015907000000002</v>
      </c>
      <c r="D183" s="4">
        <v>1</v>
      </c>
      <c r="E183" s="3">
        <v>1.4999999999999999E-2</v>
      </c>
      <c r="F183" s="3">
        <v>1.5E-3</v>
      </c>
      <c r="G183" s="4">
        <v>29</v>
      </c>
      <c r="H183" s="3">
        <v>28.3</v>
      </c>
      <c r="I183" s="2" t="s">
        <v>43</v>
      </c>
      <c r="J183" t="s">
        <v>43</v>
      </c>
      <c r="K183" t="s">
        <v>43</v>
      </c>
      <c r="L183" t="s">
        <v>53</v>
      </c>
      <c r="M183" t="s">
        <v>67</v>
      </c>
      <c r="N183" t="s">
        <v>76</v>
      </c>
      <c r="O183" s="4">
        <v>34</v>
      </c>
      <c r="P183" s="4">
        <v>182</v>
      </c>
      <c r="Q183" s="4">
        <v>6</v>
      </c>
      <c r="R183" s="3">
        <v>0.21460103</v>
      </c>
      <c r="S183" s="3">
        <v>0.69502337999999997</v>
      </c>
      <c r="T183" s="3">
        <v>8.9447780000000005E-2</v>
      </c>
      <c r="U183" s="3">
        <v>6.0641000000000004E-4</v>
      </c>
      <c r="V183" s="3">
        <v>3.2140000000000001E-4</v>
      </c>
      <c r="W183" s="3">
        <v>0.69502337999999997</v>
      </c>
      <c r="X183" s="4">
        <f t="shared" si="24"/>
        <v>1002</v>
      </c>
      <c r="Y183" s="4">
        <v>106</v>
      </c>
      <c r="Z183" s="3">
        <v>2.1</v>
      </c>
      <c r="AA183" s="3">
        <f t="shared" si="25"/>
        <v>14480.996034027145</v>
      </c>
      <c r="AB183" s="3">
        <f t="shared" si="26"/>
        <v>5428.2269800000004</v>
      </c>
      <c r="AC183" s="3">
        <f t="shared" si="27"/>
        <v>5322.2269800000004</v>
      </c>
      <c r="AD183" s="12">
        <f t="shared" si="28"/>
        <v>2622.4321953008121</v>
      </c>
      <c r="AE183" s="12">
        <f t="shared" si="29"/>
        <v>2521.0128183196798</v>
      </c>
      <c r="AF183" s="12">
        <f t="shared" si="30"/>
        <v>136.61317013233156</v>
      </c>
      <c r="AG183" s="12">
        <f t="shared" si="31"/>
        <v>5.4189795918367345</v>
      </c>
      <c r="AH183" s="12">
        <f t="shared" si="32"/>
        <v>5.4189795918367346E-2</v>
      </c>
      <c r="AI183" s="12">
        <f t="shared" si="33"/>
        <v>5.5592427156408114E-8</v>
      </c>
      <c r="AJ183" s="12">
        <f t="shared" si="34"/>
        <v>6.3337920429853369</v>
      </c>
      <c r="AK183" s="12">
        <f t="shared" si="35"/>
        <v>1.8453658720295256</v>
      </c>
      <c r="AL183" s="3"/>
      <c r="AM183" s="3"/>
      <c r="AN183" s="3"/>
      <c r="AO183" s="4">
        <v>3</v>
      </c>
      <c r="AP183" s="4">
        <v>0</v>
      </c>
      <c r="AQ183" s="3">
        <v>7.1861E-3</v>
      </c>
      <c r="AR183" s="4">
        <v>0</v>
      </c>
      <c r="AS183" t="s">
        <v>68</v>
      </c>
      <c r="AT183" s="3">
        <v>0.10673616</v>
      </c>
      <c r="AU183" s="3">
        <v>0.17505594999999999</v>
      </c>
      <c r="AV183" s="3">
        <v>0.36477224000000003</v>
      </c>
      <c r="AW183" s="3">
        <v>7.7390749999999994E-2</v>
      </c>
      <c r="AX183" s="3">
        <v>0.27604489999999998</v>
      </c>
    </row>
    <row r="184" spans="1:50" ht="19.5" customHeight="1" x14ac:dyDescent="0.2">
      <c r="A184" t="s">
        <v>68</v>
      </c>
      <c r="B184" t="s">
        <v>68</v>
      </c>
      <c r="C184" s="3">
        <v>3.8015907000000002</v>
      </c>
      <c r="D184" s="4">
        <v>1</v>
      </c>
      <c r="E184" s="3">
        <v>1.4999999999999999E-2</v>
      </c>
      <c r="F184" s="3">
        <v>3.0000000000000001E-3</v>
      </c>
      <c r="G184" s="4">
        <v>29</v>
      </c>
      <c r="H184" s="3">
        <v>27.4</v>
      </c>
      <c r="I184" s="2" t="s">
        <v>43</v>
      </c>
      <c r="J184" t="s">
        <v>43</v>
      </c>
      <c r="K184" t="s">
        <v>43</v>
      </c>
      <c r="L184" t="s">
        <v>53</v>
      </c>
      <c r="M184" t="s">
        <v>67</v>
      </c>
      <c r="N184" t="s">
        <v>69</v>
      </c>
      <c r="O184" s="3">
        <v>32.9</v>
      </c>
      <c r="P184" s="4">
        <v>183</v>
      </c>
      <c r="Q184" s="4">
        <v>7</v>
      </c>
      <c r="R184" s="3">
        <v>0.61400571000000004</v>
      </c>
      <c r="S184" s="3">
        <v>0.36921437000000001</v>
      </c>
      <c r="T184" s="3">
        <v>1.662042E-2</v>
      </c>
      <c r="U184" s="3">
        <v>1.0427E-4</v>
      </c>
      <c r="V184" s="3">
        <v>5.5220000000000003E-5</v>
      </c>
      <c r="W184" s="3">
        <v>0.61400571000000004</v>
      </c>
      <c r="X184" s="4">
        <f t="shared" si="24"/>
        <v>1002</v>
      </c>
      <c r="Y184" s="4">
        <v>106</v>
      </c>
      <c r="Z184" s="3">
        <v>2.1</v>
      </c>
      <c r="AA184" s="3">
        <f t="shared" si="25"/>
        <v>14480.996034027145</v>
      </c>
      <c r="AB184" s="3">
        <f t="shared" si="26"/>
        <v>2767.1134900000002</v>
      </c>
      <c r="AC184" s="3">
        <f t="shared" si="27"/>
        <v>2661.1134900000002</v>
      </c>
      <c r="AD184" s="12">
        <f t="shared" si="28"/>
        <v>681.46289307048607</v>
      </c>
      <c r="AE184" s="12">
        <f t="shared" si="29"/>
        <v>630.25320457991995</v>
      </c>
      <c r="AF184" s="12">
        <f t="shared" si="30"/>
        <v>136.61317013233156</v>
      </c>
      <c r="AG184" s="12">
        <f t="shared" si="31"/>
        <v>5.4189795918367345</v>
      </c>
      <c r="AH184" s="12">
        <f t="shared" si="32"/>
        <v>0.21675918367346939</v>
      </c>
      <c r="AI184" s="12">
        <f t="shared" si="33"/>
        <v>4.2786591103442667E-7</v>
      </c>
      <c r="AJ184" s="12">
        <f t="shared" si="34"/>
        <v>12.667584085970674</v>
      </c>
      <c r="AK184" s="12">
        <f t="shared" si="35"/>
        <v>0.92268293601476281</v>
      </c>
      <c r="AL184" s="3"/>
      <c r="AM184" s="3"/>
      <c r="AN184" s="3"/>
      <c r="AO184" s="4">
        <v>3</v>
      </c>
      <c r="AP184" s="4">
        <v>0</v>
      </c>
      <c r="AQ184" s="3">
        <v>2.8341E-3</v>
      </c>
      <c r="AR184" s="4">
        <v>0</v>
      </c>
      <c r="AS184" t="s">
        <v>68</v>
      </c>
      <c r="AT184" s="3">
        <v>9.8676730000000004E-2</v>
      </c>
      <c r="AU184" s="3">
        <v>0.16575071</v>
      </c>
      <c r="AV184" s="3">
        <v>0.36189651</v>
      </c>
      <c r="AW184" s="3">
        <v>7.9808359999999995E-2</v>
      </c>
      <c r="AX184" s="3">
        <v>0.29386769000000001</v>
      </c>
    </row>
    <row r="185" spans="1:50" ht="19.5" customHeight="1" x14ac:dyDescent="0.2">
      <c r="A185" t="s">
        <v>68</v>
      </c>
      <c r="B185" t="s">
        <v>68</v>
      </c>
      <c r="C185" s="3">
        <v>3.8015907000000002</v>
      </c>
      <c r="D185" s="4">
        <v>1</v>
      </c>
      <c r="E185" s="3">
        <v>1.4999999999999999E-2</v>
      </c>
      <c r="F185" s="3">
        <v>4.0000000000000001E-3</v>
      </c>
      <c r="G185" s="4">
        <v>29</v>
      </c>
      <c r="H185" s="3">
        <v>30.3</v>
      </c>
      <c r="I185" s="2" t="s">
        <v>43</v>
      </c>
      <c r="J185" t="s">
        <v>43</v>
      </c>
      <c r="K185" t="s">
        <v>43</v>
      </c>
      <c r="L185" t="s">
        <v>53</v>
      </c>
      <c r="M185" t="s">
        <v>67</v>
      </c>
      <c r="N185" t="s">
        <v>69</v>
      </c>
      <c r="O185" s="3">
        <v>36.4</v>
      </c>
      <c r="P185" s="4">
        <v>184</v>
      </c>
      <c r="Q185" s="4">
        <v>8</v>
      </c>
      <c r="R185" s="3">
        <v>0.83734120000000001</v>
      </c>
      <c r="S185" s="3">
        <v>0.15741288000000001</v>
      </c>
      <c r="T185" s="3">
        <v>5.1966299999999998E-3</v>
      </c>
      <c r="U185" s="3">
        <v>3.2230000000000001E-5</v>
      </c>
      <c r="V185" s="3">
        <v>1.7059999999999999E-5</v>
      </c>
      <c r="W185" s="3">
        <v>0.83734120000000001</v>
      </c>
      <c r="X185" s="4">
        <f t="shared" si="24"/>
        <v>1002</v>
      </c>
      <c r="Y185" s="4">
        <v>106</v>
      </c>
      <c r="Z185" s="3">
        <v>2.1</v>
      </c>
      <c r="AA185" s="3">
        <f t="shared" si="25"/>
        <v>14480.996034027145</v>
      </c>
      <c r="AB185" s="3">
        <f t="shared" si="26"/>
        <v>2101.8351175000003</v>
      </c>
      <c r="AC185" s="3">
        <f t="shared" si="27"/>
        <v>1995.8351175000003</v>
      </c>
      <c r="AD185" s="12">
        <f t="shared" si="28"/>
        <v>393.17469394412961</v>
      </c>
      <c r="AE185" s="12">
        <f t="shared" si="29"/>
        <v>354.51742757620502</v>
      </c>
      <c r="AF185" s="12">
        <f t="shared" si="30"/>
        <v>136.61317013233156</v>
      </c>
      <c r="AG185" s="12">
        <f t="shared" si="31"/>
        <v>5.4189795918367345</v>
      </c>
      <c r="AH185" s="12">
        <f t="shared" si="32"/>
        <v>0.38534965986394559</v>
      </c>
      <c r="AI185" s="12">
        <f t="shared" si="33"/>
        <v>9.8878775285977613E-7</v>
      </c>
      <c r="AJ185" s="12">
        <f t="shared" si="34"/>
        <v>16.890112114627566</v>
      </c>
      <c r="AK185" s="12">
        <f t="shared" si="35"/>
        <v>0.69201220201107216</v>
      </c>
      <c r="AL185" s="3"/>
      <c r="AM185" s="3"/>
      <c r="AN185" s="3"/>
      <c r="AO185" s="4">
        <v>3</v>
      </c>
      <c r="AP185" s="4">
        <v>0</v>
      </c>
      <c r="AQ185" s="3">
        <v>1.4437E-3</v>
      </c>
      <c r="AR185" s="4">
        <v>0</v>
      </c>
      <c r="AS185" t="s">
        <v>68</v>
      </c>
      <c r="AT185" s="3">
        <v>9.3765180000000004E-2</v>
      </c>
      <c r="AU185" s="3">
        <v>0.15982177</v>
      </c>
      <c r="AV185" s="3">
        <v>0.35942447999999999</v>
      </c>
      <c r="AW185" s="3">
        <v>8.1263749999999996E-2</v>
      </c>
      <c r="AX185" s="3">
        <v>0.30572482000000001</v>
      </c>
    </row>
    <row r="186" spans="1:50" ht="19.5" customHeight="1" x14ac:dyDescent="0.2">
      <c r="A186" t="s">
        <v>60</v>
      </c>
      <c r="B186" t="s">
        <v>60</v>
      </c>
      <c r="C186" s="3">
        <v>3.8015907000000002</v>
      </c>
      <c r="D186" s="4">
        <v>1</v>
      </c>
      <c r="E186" s="3">
        <v>0.02</v>
      </c>
      <c r="F186" s="3">
        <v>5.0000000000000001E-4</v>
      </c>
      <c r="G186" s="4">
        <v>29</v>
      </c>
      <c r="H186" s="3">
        <v>41.8</v>
      </c>
      <c r="I186" s="2" t="s">
        <v>43</v>
      </c>
      <c r="J186" t="s">
        <v>43</v>
      </c>
      <c r="K186" t="s">
        <v>43</v>
      </c>
      <c r="L186" t="s">
        <v>53</v>
      </c>
      <c r="M186" t="s">
        <v>67</v>
      </c>
      <c r="N186" t="s">
        <v>76</v>
      </c>
      <c r="O186" s="3">
        <v>50.2</v>
      </c>
      <c r="P186" s="4">
        <v>185</v>
      </c>
      <c r="Q186" s="4">
        <v>9</v>
      </c>
      <c r="R186" s="3">
        <v>2.3373749999999999E-2</v>
      </c>
      <c r="S186" s="3">
        <v>0.44516249000000002</v>
      </c>
      <c r="T186" s="3">
        <v>0.52097263999999999</v>
      </c>
      <c r="U186" s="3">
        <v>6.8340099999999997E-3</v>
      </c>
      <c r="V186" s="3">
        <v>3.6571099999999999E-3</v>
      </c>
      <c r="W186" s="3">
        <v>0.52097263999999999</v>
      </c>
      <c r="X186" s="4">
        <f t="shared" si="24"/>
        <v>1002</v>
      </c>
      <c r="Y186" s="4">
        <v>106</v>
      </c>
      <c r="Z186" s="3">
        <v>2.1</v>
      </c>
      <c r="AA186" s="3">
        <f t="shared" si="25"/>
        <v>14480.996034027145</v>
      </c>
      <c r="AB186" s="3">
        <f t="shared" si="26"/>
        <v>16072.680940000002</v>
      </c>
      <c r="AC186" s="3">
        <f t="shared" si="27"/>
        <v>15966.680940000002</v>
      </c>
      <c r="AD186" s="12">
        <f t="shared" si="28"/>
        <v>22991.373495820517</v>
      </c>
      <c r="AE186" s="12">
        <f t="shared" si="29"/>
        <v>22689.115364877121</v>
      </c>
      <c r="AF186" s="12">
        <f t="shared" si="30"/>
        <v>136.61317013233156</v>
      </c>
      <c r="AG186" s="12">
        <f t="shared" si="31"/>
        <v>9.6337414965986383</v>
      </c>
      <c r="AH186" s="12">
        <f t="shared" si="32"/>
        <v>6.0210884353741499E-3</v>
      </c>
      <c r="AI186" s="12">
        <f t="shared" si="33"/>
        <v>2.1136532044128305E-9</v>
      </c>
      <c r="AJ186" s="12">
        <f t="shared" si="34"/>
        <v>2.8150186857712609</v>
      </c>
      <c r="AK186" s="12">
        <f t="shared" si="35"/>
        <v>4.1520732120664334</v>
      </c>
      <c r="AL186" s="3"/>
      <c r="AM186" s="3"/>
      <c r="AN186" s="3"/>
      <c r="AO186" s="4">
        <v>3</v>
      </c>
      <c r="AP186" s="4">
        <v>0</v>
      </c>
      <c r="AQ186" s="3">
        <v>2.5873E-2</v>
      </c>
      <c r="AR186" s="4">
        <v>0</v>
      </c>
      <c r="AS186" t="s">
        <v>51</v>
      </c>
      <c r="AT186" s="3">
        <v>0.11261839999999999</v>
      </c>
      <c r="AU186" s="3">
        <v>0.18152650000000001</v>
      </c>
      <c r="AV186" s="3">
        <v>0.36606355000000002</v>
      </c>
      <c r="AW186" s="3">
        <v>7.5623789999999996E-2</v>
      </c>
      <c r="AX186" s="3">
        <v>0.26416775999999997</v>
      </c>
    </row>
    <row r="187" spans="1:50" ht="19.5" customHeight="1" x14ac:dyDescent="0.2">
      <c r="A187" t="s">
        <v>68</v>
      </c>
      <c r="B187" t="s">
        <v>68</v>
      </c>
      <c r="C187" s="3">
        <v>3.8015907000000002</v>
      </c>
      <c r="D187" s="4">
        <v>1</v>
      </c>
      <c r="E187" s="3">
        <v>0.02</v>
      </c>
      <c r="F187" s="3">
        <v>1.5E-3</v>
      </c>
      <c r="G187" s="4">
        <v>29</v>
      </c>
      <c r="H187" s="3">
        <v>42.3</v>
      </c>
      <c r="I187" s="2" t="s">
        <v>43</v>
      </c>
      <c r="J187" t="s">
        <v>43</v>
      </c>
      <c r="K187" t="s">
        <v>43</v>
      </c>
      <c r="L187" t="s">
        <v>53</v>
      </c>
      <c r="M187" t="s">
        <v>67</v>
      </c>
      <c r="N187" t="s">
        <v>76</v>
      </c>
      <c r="O187" s="3">
        <v>50.8</v>
      </c>
      <c r="P187" s="4">
        <v>186</v>
      </c>
      <c r="Q187" s="4">
        <v>10</v>
      </c>
      <c r="R187" s="3">
        <v>7.1884530000000002E-2</v>
      </c>
      <c r="S187" s="3">
        <v>0.66857794999999998</v>
      </c>
      <c r="T187" s="3">
        <v>0.25627202999999998</v>
      </c>
      <c r="U187" s="3">
        <v>2.1325599999999999E-3</v>
      </c>
      <c r="V187" s="3">
        <v>1.1329300000000001E-3</v>
      </c>
      <c r="W187" s="3">
        <v>0.66857794999999998</v>
      </c>
      <c r="X187" s="4">
        <f t="shared" si="24"/>
        <v>1002</v>
      </c>
      <c r="Y187" s="4">
        <v>106</v>
      </c>
      <c r="Z187" s="3">
        <v>2.1</v>
      </c>
      <c r="AA187" s="3">
        <f t="shared" si="25"/>
        <v>14480.996034027145</v>
      </c>
      <c r="AB187" s="3">
        <f t="shared" si="26"/>
        <v>5428.2269800000004</v>
      </c>
      <c r="AC187" s="3">
        <f t="shared" si="27"/>
        <v>5322.2269800000004</v>
      </c>
      <c r="AD187" s="12">
        <f t="shared" si="28"/>
        <v>2622.4321953008121</v>
      </c>
      <c r="AE187" s="12">
        <f t="shared" si="29"/>
        <v>2521.0128183196798</v>
      </c>
      <c r="AF187" s="12">
        <f t="shared" si="30"/>
        <v>136.61317013233156</v>
      </c>
      <c r="AG187" s="12">
        <f t="shared" si="31"/>
        <v>9.6337414965986383</v>
      </c>
      <c r="AH187" s="12">
        <f t="shared" si="32"/>
        <v>5.4189795918367346E-2</v>
      </c>
      <c r="AI187" s="12">
        <f t="shared" si="33"/>
        <v>5.5592427156408114E-8</v>
      </c>
      <c r="AJ187" s="12">
        <f t="shared" si="34"/>
        <v>8.4450560573137832</v>
      </c>
      <c r="AK187" s="12">
        <f t="shared" si="35"/>
        <v>1.3840244040221443</v>
      </c>
      <c r="AL187" s="3"/>
      <c r="AM187" s="3"/>
      <c r="AN187" s="3"/>
      <c r="AO187" s="4">
        <v>3</v>
      </c>
      <c r="AP187" s="4">
        <v>0</v>
      </c>
      <c r="AQ187" s="3">
        <v>1.4503500000000001E-2</v>
      </c>
      <c r="AR187" s="4">
        <v>0</v>
      </c>
      <c r="AS187" t="s">
        <v>68</v>
      </c>
      <c r="AT187" s="3">
        <v>0.10673616</v>
      </c>
      <c r="AU187" s="3">
        <v>0.17505594999999999</v>
      </c>
      <c r="AV187" s="3">
        <v>0.36477224000000003</v>
      </c>
      <c r="AW187" s="3">
        <v>7.7390749999999994E-2</v>
      </c>
      <c r="AX187" s="3">
        <v>0.27604489999999998</v>
      </c>
    </row>
    <row r="188" spans="1:50" ht="19.5" customHeight="1" x14ac:dyDescent="0.2">
      <c r="A188" t="s">
        <v>68</v>
      </c>
      <c r="B188" t="s">
        <v>68</v>
      </c>
      <c r="C188" s="3">
        <v>3.8015907000000002</v>
      </c>
      <c r="D188" s="4">
        <v>1</v>
      </c>
      <c r="E188" s="3">
        <v>0.02</v>
      </c>
      <c r="F188" s="3">
        <v>3.0000000000000001E-3</v>
      </c>
      <c r="G188" s="4">
        <v>29</v>
      </c>
      <c r="H188" s="3">
        <v>42.3</v>
      </c>
      <c r="I188" s="2" t="s">
        <v>43</v>
      </c>
      <c r="J188" t="s">
        <v>43</v>
      </c>
      <c r="K188" t="s">
        <v>43</v>
      </c>
      <c r="L188" t="s">
        <v>53</v>
      </c>
      <c r="M188" t="s">
        <v>67</v>
      </c>
      <c r="N188" t="s">
        <v>76</v>
      </c>
      <c r="O188" s="3">
        <v>50.7</v>
      </c>
      <c r="P188" s="4">
        <v>187</v>
      </c>
      <c r="Q188" s="4">
        <v>11</v>
      </c>
      <c r="R188" s="3">
        <v>0.31077421999999999</v>
      </c>
      <c r="S188" s="3">
        <v>0.63243780000000005</v>
      </c>
      <c r="T188" s="3">
        <v>5.6225530000000003E-2</v>
      </c>
      <c r="U188" s="3">
        <v>3.6765000000000002E-4</v>
      </c>
      <c r="V188" s="3">
        <v>1.9479E-4</v>
      </c>
      <c r="W188" s="3">
        <v>0.63243780000000005</v>
      </c>
      <c r="X188" s="4">
        <f t="shared" si="24"/>
        <v>1002</v>
      </c>
      <c r="Y188" s="4">
        <v>106</v>
      </c>
      <c r="Z188" s="3">
        <v>2.1</v>
      </c>
      <c r="AA188" s="3">
        <f t="shared" si="25"/>
        <v>14480.996034027145</v>
      </c>
      <c r="AB188" s="3">
        <f t="shared" si="26"/>
        <v>2767.1134900000002</v>
      </c>
      <c r="AC188" s="3">
        <f t="shared" si="27"/>
        <v>2661.1134900000002</v>
      </c>
      <c r="AD188" s="12">
        <f t="shared" si="28"/>
        <v>681.46289307048607</v>
      </c>
      <c r="AE188" s="12">
        <f t="shared" si="29"/>
        <v>630.25320457991995</v>
      </c>
      <c r="AF188" s="12">
        <f t="shared" si="30"/>
        <v>136.61317013233156</v>
      </c>
      <c r="AG188" s="12">
        <f t="shared" si="31"/>
        <v>9.6337414965986383</v>
      </c>
      <c r="AH188" s="12">
        <f t="shared" si="32"/>
        <v>0.21675918367346939</v>
      </c>
      <c r="AI188" s="12">
        <f t="shared" si="33"/>
        <v>4.2786591103442667E-7</v>
      </c>
      <c r="AJ188" s="12">
        <f t="shared" si="34"/>
        <v>16.890112114627566</v>
      </c>
      <c r="AK188" s="12">
        <f t="shared" si="35"/>
        <v>0.69201220201107216</v>
      </c>
      <c r="AL188" s="3"/>
      <c r="AM188" s="3"/>
      <c r="AN188" s="3"/>
      <c r="AO188" s="4">
        <v>3</v>
      </c>
      <c r="AP188" s="4">
        <v>0</v>
      </c>
      <c r="AQ188" s="3">
        <v>5.5861000000000001E-3</v>
      </c>
      <c r="AR188" s="4">
        <v>0</v>
      </c>
      <c r="AS188" t="s">
        <v>68</v>
      </c>
      <c r="AT188" s="3">
        <v>9.8676730000000004E-2</v>
      </c>
      <c r="AU188" s="3">
        <v>0.16575071</v>
      </c>
      <c r="AV188" s="3">
        <v>0.36189651</v>
      </c>
      <c r="AW188" s="3">
        <v>7.9808359999999995E-2</v>
      </c>
      <c r="AX188" s="3">
        <v>0.29386769000000001</v>
      </c>
    </row>
    <row r="189" spans="1:50" ht="19.5" customHeight="1" x14ac:dyDescent="0.2">
      <c r="A189" t="s">
        <v>68</v>
      </c>
      <c r="B189" t="s">
        <v>68</v>
      </c>
      <c r="C189" s="3">
        <v>3.8015907000000002</v>
      </c>
      <c r="D189" s="4">
        <v>1</v>
      </c>
      <c r="E189" s="3">
        <v>0.02</v>
      </c>
      <c r="F189" s="3">
        <v>4.0000000000000001E-3</v>
      </c>
      <c r="G189" s="4">
        <v>29</v>
      </c>
      <c r="H189" s="3">
        <v>41.8</v>
      </c>
      <c r="I189" s="2" t="s">
        <v>43</v>
      </c>
      <c r="J189" t="s">
        <v>43</v>
      </c>
      <c r="K189" t="s">
        <v>43</v>
      </c>
      <c r="L189" t="s">
        <v>53</v>
      </c>
      <c r="M189" t="s">
        <v>67</v>
      </c>
      <c r="N189" t="s">
        <v>69</v>
      </c>
      <c r="O189" s="3">
        <v>50.2</v>
      </c>
      <c r="P189" s="4">
        <v>188</v>
      </c>
      <c r="Q189" s="4">
        <v>12</v>
      </c>
      <c r="R189" s="3">
        <v>0.59336482000000002</v>
      </c>
      <c r="S189" s="3">
        <v>0.38837065999999998</v>
      </c>
      <c r="T189" s="3">
        <v>1.809065E-2</v>
      </c>
      <c r="U189" s="3">
        <v>1.1367E-4</v>
      </c>
      <c r="V189" s="3">
        <v>6.02E-5</v>
      </c>
      <c r="W189" s="3">
        <v>0.59336482000000002</v>
      </c>
      <c r="X189" s="4">
        <f t="shared" si="24"/>
        <v>1002</v>
      </c>
      <c r="Y189" s="4">
        <v>106</v>
      </c>
      <c r="Z189" s="3">
        <v>2.1</v>
      </c>
      <c r="AA189" s="3">
        <f t="shared" si="25"/>
        <v>14480.996034027145</v>
      </c>
      <c r="AB189" s="3">
        <f t="shared" si="26"/>
        <v>2101.8351175000003</v>
      </c>
      <c r="AC189" s="3">
        <f t="shared" si="27"/>
        <v>1995.8351175000003</v>
      </c>
      <c r="AD189" s="12">
        <f t="shared" si="28"/>
        <v>393.17469394412961</v>
      </c>
      <c r="AE189" s="12">
        <f t="shared" si="29"/>
        <v>354.51742757620502</v>
      </c>
      <c r="AF189" s="12">
        <f t="shared" si="30"/>
        <v>136.61317013233156</v>
      </c>
      <c r="AG189" s="12">
        <f t="shared" si="31"/>
        <v>9.6337414965986383</v>
      </c>
      <c r="AH189" s="12">
        <f t="shared" si="32"/>
        <v>0.38534965986394559</v>
      </c>
      <c r="AI189" s="12">
        <f t="shared" si="33"/>
        <v>9.8878775285977613E-7</v>
      </c>
      <c r="AJ189" s="12">
        <f t="shared" si="34"/>
        <v>22.520149486170087</v>
      </c>
      <c r="AK189" s="12">
        <f t="shared" si="35"/>
        <v>0.51900915150830418</v>
      </c>
      <c r="AL189" s="3"/>
      <c r="AM189" s="3"/>
      <c r="AN189" s="3"/>
      <c r="AO189" s="4">
        <v>3</v>
      </c>
      <c r="AP189" s="4">
        <v>0</v>
      </c>
      <c r="AQ189" s="3">
        <v>2.797E-3</v>
      </c>
      <c r="AR189" s="4">
        <v>0</v>
      </c>
      <c r="AS189" t="s">
        <v>68</v>
      </c>
      <c r="AT189" s="3">
        <v>9.3765180000000004E-2</v>
      </c>
      <c r="AU189" s="3">
        <v>0.15982177</v>
      </c>
      <c r="AV189" s="3">
        <v>0.35942447999999999</v>
      </c>
      <c r="AW189" s="3">
        <v>8.1263749999999996E-2</v>
      </c>
      <c r="AX189" s="3">
        <v>0.30572482000000001</v>
      </c>
    </row>
    <row r="190" spans="1:50" ht="19.5" customHeight="1" x14ac:dyDescent="0.2">
      <c r="A190" t="s">
        <v>60</v>
      </c>
      <c r="B190" t="s">
        <v>60</v>
      </c>
      <c r="C190" s="3">
        <v>3.8015907000000002</v>
      </c>
      <c r="D190" s="4">
        <v>1</v>
      </c>
      <c r="E190" s="3">
        <v>2.5000000000000001E-2</v>
      </c>
      <c r="F190" s="3">
        <v>5.0000000000000001E-4</v>
      </c>
      <c r="G190" s="4">
        <v>29</v>
      </c>
      <c r="H190" s="3">
        <v>58.2</v>
      </c>
      <c r="I190" s="2" t="s">
        <v>43</v>
      </c>
      <c r="J190" t="s">
        <v>43</v>
      </c>
      <c r="K190" t="s">
        <v>43</v>
      </c>
      <c r="L190" t="s">
        <v>53</v>
      </c>
      <c r="M190" t="s">
        <v>67</v>
      </c>
      <c r="N190" t="s">
        <v>76</v>
      </c>
      <c r="O190" s="3">
        <v>69.8</v>
      </c>
      <c r="P190" s="4">
        <v>189</v>
      </c>
      <c r="Q190" s="4">
        <v>13</v>
      </c>
      <c r="R190" s="3">
        <v>6.7383800000000004E-3</v>
      </c>
      <c r="S190" s="3">
        <v>0.19319585</v>
      </c>
      <c r="T190" s="3">
        <v>0.76401101000000005</v>
      </c>
      <c r="U190" s="3">
        <v>2.3271259999999998E-2</v>
      </c>
      <c r="V190" s="3">
        <v>1.278349E-2</v>
      </c>
      <c r="W190" s="3">
        <v>0.76401101000000005</v>
      </c>
      <c r="X190" s="4">
        <f t="shared" si="24"/>
        <v>1002</v>
      </c>
      <c r="Y190" s="4">
        <v>106</v>
      </c>
      <c r="Z190" s="3">
        <v>2.1</v>
      </c>
      <c r="AA190" s="3">
        <f t="shared" si="25"/>
        <v>14480.996034027145</v>
      </c>
      <c r="AB190" s="3">
        <f t="shared" si="26"/>
        <v>16072.680940000002</v>
      </c>
      <c r="AC190" s="3">
        <f t="shared" si="27"/>
        <v>15966.680940000002</v>
      </c>
      <c r="AD190" s="12">
        <f t="shared" si="28"/>
        <v>22991.373495820517</v>
      </c>
      <c r="AE190" s="12">
        <f t="shared" si="29"/>
        <v>22689.115364877121</v>
      </c>
      <c r="AF190" s="12">
        <f t="shared" si="30"/>
        <v>136.61317013233156</v>
      </c>
      <c r="AG190" s="12">
        <f t="shared" si="31"/>
        <v>15.052721088435375</v>
      </c>
      <c r="AH190" s="12">
        <f t="shared" si="32"/>
        <v>6.0210884353741499E-3</v>
      </c>
      <c r="AI190" s="12">
        <f t="shared" si="33"/>
        <v>2.1136532044128305E-9</v>
      </c>
      <c r="AJ190" s="12">
        <f t="shared" si="34"/>
        <v>3.5187733572140769</v>
      </c>
      <c r="AK190" s="12">
        <f t="shared" si="35"/>
        <v>3.3216585696531462</v>
      </c>
      <c r="AL190" s="3"/>
      <c r="AM190" s="3"/>
      <c r="AN190" s="3"/>
      <c r="AO190" s="4">
        <v>3</v>
      </c>
      <c r="AP190" s="4">
        <v>0</v>
      </c>
      <c r="AQ190" s="3">
        <v>5.0665500000000002E-2</v>
      </c>
      <c r="AR190" s="4">
        <v>0</v>
      </c>
      <c r="AS190" t="s">
        <v>51</v>
      </c>
      <c r="AT190" s="3">
        <v>0.11261839999999999</v>
      </c>
      <c r="AU190" s="3">
        <v>0.18152650000000001</v>
      </c>
      <c r="AV190" s="3">
        <v>0.36606355000000002</v>
      </c>
      <c r="AW190" s="3">
        <v>7.5623789999999996E-2</v>
      </c>
      <c r="AX190" s="3">
        <v>0.26416775999999997</v>
      </c>
    </row>
    <row r="191" spans="1:50" ht="19.5" customHeight="1" x14ac:dyDescent="0.2">
      <c r="A191" t="s">
        <v>60</v>
      </c>
      <c r="B191" t="s">
        <v>60</v>
      </c>
      <c r="C191" s="3">
        <v>3.8015907000000002</v>
      </c>
      <c r="D191" s="4">
        <v>1</v>
      </c>
      <c r="E191" s="3">
        <v>2.5000000000000001E-2</v>
      </c>
      <c r="F191" s="3">
        <v>1.5E-3</v>
      </c>
      <c r="G191" s="4">
        <v>29</v>
      </c>
      <c r="H191" s="3">
        <v>55.2</v>
      </c>
      <c r="I191" s="2" t="s">
        <v>43</v>
      </c>
      <c r="J191" t="s">
        <v>43</v>
      </c>
      <c r="K191" t="s">
        <v>43</v>
      </c>
      <c r="L191" t="s">
        <v>53</v>
      </c>
      <c r="M191" t="s">
        <v>67</v>
      </c>
      <c r="N191" t="s">
        <v>76</v>
      </c>
      <c r="O191" s="3">
        <v>66.2</v>
      </c>
      <c r="P191" s="4">
        <v>190</v>
      </c>
      <c r="Q191" s="4">
        <v>14</v>
      </c>
      <c r="R191" s="3">
        <v>2.1482939999999999E-2</v>
      </c>
      <c r="S191" s="3">
        <v>0.42563799000000002</v>
      </c>
      <c r="T191" s="3">
        <v>0.54145328000000004</v>
      </c>
      <c r="U191" s="3">
        <v>7.4404099999999997E-3</v>
      </c>
      <c r="V191" s="3">
        <v>3.9853800000000002E-3</v>
      </c>
      <c r="W191" s="3">
        <v>0.54145328000000004</v>
      </c>
      <c r="X191" s="4">
        <f t="shared" si="24"/>
        <v>1002</v>
      </c>
      <c r="Y191" s="4">
        <v>106</v>
      </c>
      <c r="Z191" s="3">
        <v>2.1</v>
      </c>
      <c r="AA191" s="3">
        <f t="shared" si="25"/>
        <v>14480.996034027145</v>
      </c>
      <c r="AB191" s="3">
        <f t="shared" si="26"/>
        <v>5428.2269800000004</v>
      </c>
      <c r="AC191" s="3">
        <f t="shared" si="27"/>
        <v>5322.2269800000004</v>
      </c>
      <c r="AD191" s="12">
        <f t="shared" si="28"/>
        <v>2622.4321953008121</v>
      </c>
      <c r="AE191" s="12">
        <f t="shared" si="29"/>
        <v>2521.0128183196798</v>
      </c>
      <c r="AF191" s="12">
        <f t="shared" si="30"/>
        <v>136.61317013233156</v>
      </c>
      <c r="AG191" s="12">
        <f t="shared" si="31"/>
        <v>15.052721088435375</v>
      </c>
      <c r="AH191" s="12">
        <f t="shared" si="32"/>
        <v>5.4189795918367346E-2</v>
      </c>
      <c r="AI191" s="12">
        <f t="shared" si="33"/>
        <v>5.5592427156408114E-8</v>
      </c>
      <c r="AJ191" s="12">
        <f t="shared" si="34"/>
        <v>10.556320071642231</v>
      </c>
      <c r="AK191" s="12">
        <f t="shared" si="35"/>
        <v>1.1072195232177153</v>
      </c>
      <c r="AL191" s="3"/>
      <c r="AM191" s="3"/>
      <c r="AN191" s="3"/>
      <c r="AO191" s="4">
        <v>3</v>
      </c>
      <c r="AP191" s="4">
        <v>0</v>
      </c>
      <c r="AQ191" s="3">
        <v>2.8307100000000002E-2</v>
      </c>
      <c r="AR191" s="4">
        <v>0</v>
      </c>
      <c r="AS191" t="s">
        <v>51</v>
      </c>
      <c r="AT191" s="3">
        <v>0.10673616</v>
      </c>
      <c r="AU191" s="3">
        <v>0.17505594999999999</v>
      </c>
      <c r="AV191" s="3">
        <v>0.36477224000000003</v>
      </c>
      <c r="AW191" s="3">
        <v>7.7390749999999994E-2</v>
      </c>
      <c r="AX191" s="3">
        <v>0.27604489999999998</v>
      </c>
    </row>
    <row r="192" spans="1:50" ht="19.5" customHeight="1" x14ac:dyDescent="0.2">
      <c r="A192" t="s">
        <v>60</v>
      </c>
      <c r="B192" t="s">
        <v>60</v>
      </c>
      <c r="C192" s="3">
        <v>3.8015907000000002</v>
      </c>
      <c r="D192" s="4">
        <v>1</v>
      </c>
      <c r="E192" s="3">
        <v>2.5000000000000001E-2</v>
      </c>
      <c r="F192" s="3">
        <v>3.0000000000000001E-3</v>
      </c>
      <c r="G192" s="4">
        <v>29</v>
      </c>
      <c r="H192" s="3">
        <v>55.3</v>
      </c>
      <c r="I192" s="2" t="s">
        <v>43</v>
      </c>
      <c r="J192" t="s">
        <v>43</v>
      </c>
      <c r="K192" t="s">
        <v>43</v>
      </c>
      <c r="L192" t="s">
        <v>53</v>
      </c>
      <c r="M192" t="s">
        <v>67</v>
      </c>
      <c r="N192" t="s">
        <v>76</v>
      </c>
      <c r="O192" s="3">
        <v>66.3</v>
      </c>
      <c r="P192" s="4">
        <v>191</v>
      </c>
      <c r="Q192" s="4">
        <v>15</v>
      </c>
      <c r="R192" s="3">
        <v>0.11332828</v>
      </c>
      <c r="S192" s="3">
        <v>0.71148182999999998</v>
      </c>
      <c r="T192" s="3">
        <v>0.17320853</v>
      </c>
      <c r="U192" s="3">
        <v>1.2945299999999999E-3</v>
      </c>
      <c r="V192" s="3">
        <v>6.8683999999999998E-4</v>
      </c>
      <c r="W192" s="3">
        <v>0.71148182999999998</v>
      </c>
      <c r="X192" s="4">
        <f t="shared" si="24"/>
        <v>1002</v>
      </c>
      <c r="Y192" s="4">
        <v>106</v>
      </c>
      <c r="Z192" s="3">
        <v>2.1</v>
      </c>
      <c r="AA192" s="3">
        <f t="shared" si="25"/>
        <v>14480.996034027145</v>
      </c>
      <c r="AB192" s="3">
        <f t="shared" si="26"/>
        <v>2767.1134900000002</v>
      </c>
      <c r="AC192" s="3">
        <f t="shared" si="27"/>
        <v>2661.1134900000002</v>
      </c>
      <c r="AD192" s="12">
        <f t="shared" si="28"/>
        <v>681.46289307048607</v>
      </c>
      <c r="AE192" s="12">
        <f t="shared" si="29"/>
        <v>630.25320457991995</v>
      </c>
      <c r="AF192" s="12">
        <f t="shared" si="30"/>
        <v>136.61317013233156</v>
      </c>
      <c r="AG192" s="12">
        <f t="shared" si="31"/>
        <v>15.052721088435375</v>
      </c>
      <c r="AH192" s="12">
        <f t="shared" si="32"/>
        <v>0.21675918367346939</v>
      </c>
      <c r="AI192" s="12">
        <f t="shared" si="33"/>
        <v>4.2786591103442667E-7</v>
      </c>
      <c r="AJ192" s="12">
        <f t="shared" si="34"/>
        <v>21.112640143284462</v>
      </c>
      <c r="AK192" s="12">
        <f t="shared" si="35"/>
        <v>0.55360976160885766</v>
      </c>
      <c r="AL192" s="3"/>
      <c r="AM192" s="3"/>
      <c r="AN192" s="3"/>
      <c r="AO192" s="4">
        <v>3</v>
      </c>
      <c r="AP192" s="4">
        <v>0</v>
      </c>
      <c r="AQ192" s="3">
        <v>1.07598E-2</v>
      </c>
      <c r="AR192" s="4">
        <v>0</v>
      </c>
      <c r="AS192" t="s">
        <v>51</v>
      </c>
      <c r="AT192" s="3">
        <v>9.8676730000000004E-2</v>
      </c>
      <c r="AU192" s="3">
        <v>0.16575071</v>
      </c>
      <c r="AV192" s="3">
        <v>0.36189651</v>
      </c>
      <c r="AW192" s="3">
        <v>7.9808359999999995E-2</v>
      </c>
      <c r="AX192" s="3">
        <v>0.29386769000000001</v>
      </c>
    </row>
    <row r="193" spans="1:50" ht="19.5" customHeight="1" x14ac:dyDescent="0.2">
      <c r="A193" t="s">
        <v>68</v>
      </c>
      <c r="B193" t="s">
        <v>68</v>
      </c>
      <c r="C193" s="3">
        <v>3.8015907000000002</v>
      </c>
      <c r="D193" s="4">
        <v>1</v>
      </c>
      <c r="E193" s="3">
        <v>2.5000000000000001E-2</v>
      </c>
      <c r="F193" s="3">
        <v>4.0000000000000001E-3</v>
      </c>
      <c r="G193" s="4">
        <v>29</v>
      </c>
      <c r="H193" s="3">
        <v>51.8</v>
      </c>
      <c r="I193" s="2" t="s">
        <v>43</v>
      </c>
      <c r="J193" t="s">
        <v>43</v>
      </c>
      <c r="K193" t="s">
        <v>43</v>
      </c>
      <c r="L193" t="s">
        <v>53</v>
      </c>
      <c r="M193" t="s">
        <v>67</v>
      </c>
      <c r="N193" t="s">
        <v>76</v>
      </c>
      <c r="O193" s="3">
        <v>62.1</v>
      </c>
      <c r="P193" s="4">
        <v>192</v>
      </c>
      <c r="Q193" s="4">
        <v>16</v>
      </c>
      <c r="R193" s="3">
        <v>0.29259977999999998</v>
      </c>
      <c r="S193" s="3">
        <v>0.64580967</v>
      </c>
      <c r="T193" s="3">
        <v>6.0977459999999997E-2</v>
      </c>
      <c r="U193" s="3">
        <v>4.0076000000000001E-4</v>
      </c>
      <c r="V193" s="3">
        <v>2.1233999999999999E-4</v>
      </c>
      <c r="W193" s="3">
        <v>0.64580967</v>
      </c>
      <c r="X193" s="4">
        <f t="shared" si="24"/>
        <v>1002</v>
      </c>
      <c r="Y193" s="4">
        <v>106</v>
      </c>
      <c r="Z193" s="3">
        <v>2.1</v>
      </c>
      <c r="AA193" s="3">
        <f t="shared" si="25"/>
        <v>14480.996034027145</v>
      </c>
      <c r="AB193" s="3">
        <f t="shared" si="26"/>
        <v>2101.8351175000003</v>
      </c>
      <c r="AC193" s="3">
        <f t="shared" si="27"/>
        <v>1995.8351175000003</v>
      </c>
      <c r="AD193" s="12">
        <f t="shared" si="28"/>
        <v>393.17469394412961</v>
      </c>
      <c r="AE193" s="12">
        <f t="shared" si="29"/>
        <v>354.51742757620502</v>
      </c>
      <c r="AF193" s="12">
        <f t="shared" si="30"/>
        <v>136.61317013233156</v>
      </c>
      <c r="AG193" s="12">
        <f t="shared" si="31"/>
        <v>15.052721088435375</v>
      </c>
      <c r="AH193" s="12">
        <f t="shared" si="32"/>
        <v>0.38534965986394559</v>
      </c>
      <c r="AI193" s="12">
        <f t="shared" si="33"/>
        <v>9.8878775285977613E-7</v>
      </c>
      <c r="AJ193" s="12">
        <f t="shared" si="34"/>
        <v>28.150186857712615</v>
      </c>
      <c r="AK193" s="12">
        <f t="shared" si="35"/>
        <v>0.41520732120664328</v>
      </c>
      <c r="AL193" s="3"/>
      <c r="AM193" s="3"/>
      <c r="AN193" s="3"/>
      <c r="AO193" s="4">
        <v>3</v>
      </c>
      <c r="AP193" s="4">
        <v>0</v>
      </c>
      <c r="AQ193" s="3">
        <v>5.3244E-3</v>
      </c>
      <c r="AR193" s="4">
        <v>0</v>
      </c>
      <c r="AS193" t="s">
        <v>68</v>
      </c>
      <c r="AT193" s="3">
        <v>9.3765180000000004E-2</v>
      </c>
      <c r="AU193" s="3">
        <v>0.15982177</v>
      </c>
      <c r="AV193" s="3">
        <v>0.35942447999999999</v>
      </c>
      <c r="AW193" s="3">
        <v>8.1263749999999996E-2</v>
      </c>
      <c r="AX193" s="3">
        <v>0.30572482000000001</v>
      </c>
    </row>
    <row r="194" spans="1:50" ht="19.5" customHeight="1" x14ac:dyDescent="0.2">
      <c r="A194" t="s">
        <v>41</v>
      </c>
      <c r="B194" t="s">
        <v>41</v>
      </c>
      <c r="C194" s="3">
        <v>2.5452944999999998</v>
      </c>
      <c r="D194" s="3">
        <v>0.1</v>
      </c>
      <c r="E194" s="3">
        <v>0.01</v>
      </c>
      <c r="F194" s="3">
        <v>5.0000000000000001E-4</v>
      </c>
      <c r="G194" s="4">
        <v>13</v>
      </c>
      <c r="H194" s="3">
        <v>39.299999999999997</v>
      </c>
      <c r="I194" s="4">
        <v>129</v>
      </c>
      <c r="J194" t="s">
        <v>42</v>
      </c>
      <c r="K194" t="s">
        <v>43</v>
      </c>
      <c r="L194" t="s">
        <v>43</v>
      </c>
      <c r="M194" t="s">
        <v>44</v>
      </c>
      <c r="N194" t="s">
        <v>89</v>
      </c>
      <c r="O194" s="3">
        <v>47.1</v>
      </c>
      <c r="P194" s="4">
        <v>193</v>
      </c>
      <c r="Q194" s="4">
        <v>1</v>
      </c>
      <c r="R194" s="3">
        <v>6.3080000000000005E-4</v>
      </c>
      <c r="S194" s="3">
        <v>2.209146E-2</v>
      </c>
      <c r="T194" s="3">
        <v>0.69053880000000001</v>
      </c>
      <c r="U194" s="3">
        <v>0.16456622000000001</v>
      </c>
      <c r="V194" s="3">
        <v>0.12217272</v>
      </c>
      <c r="W194" s="3">
        <v>0.69053880000000001</v>
      </c>
      <c r="X194" s="3">
        <f t="shared" ref="X194:X257" si="36">1000  * (1 -(D194/100)) + 1200 * D194 / 100</f>
        <v>1000.2</v>
      </c>
      <c r="Y194" s="4">
        <v>13</v>
      </c>
      <c r="Z194" s="3">
        <v>0.23</v>
      </c>
      <c r="AA194" s="3">
        <f t="shared" si="25"/>
        <v>6479.8197965485961</v>
      </c>
      <c r="AB194" s="3">
        <f t="shared" si="26"/>
        <v>1183.8354699999998</v>
      </c>
      <c r="AC194" s="3">
        <f t="shared" si="27"/>
        <v>1170.8354699999998</v>
      </c>
      <c r="AD194" s="12">
        <f t="shared" si="28"/>
        <v>8292.7007102373973</v>
      </c>
      <c r="AE194" s="12">
        <f t="shared" si="29"/>
        <v>8111.5721763912452</v>
      </c>
      <c r="AF194" s="12">
        <f t="shared" si="30"/>
        <v>498.44767665758434</v>
      </c>
      <c r="AG194" s="12">
        <f t="shared" si="31"/>
        <v>24.57958412098299</v>
      </c>
      <c r="AH194" s="12">
        <f t="shared" si="32"/>
        <v>6.1448960302457459E-2</v>
      </c>
      <c r="AI194" s="12">
        <f t="shared" si="33"/>
        <v>2.6861602239926117E-9</v>
      </c>
      <c r="AJ194" s="12">
        <f t="shared" si="34"/>
        <v>27.438118211165833</v>
      </c>
      <c r="AK194" s="12">
        <f t="shared" si="35"/>
        <v>0.81368341716272141</v>
      </c>
      <c r="AL194" s="3"/>
      <c r="AM194" s="3"/>
      <c r="AN194" s="3"/>
      <c r="AO194" s="4">
        <v>4</v>
      </c>
      <c r="AP194" s="4">
        <v>1</v>
      </c>
      <c r="AQ194" s="3">
        <v>0.51806759999999996</v>
      </c>
      <c r="AR194" s="4">
        <v>1</v>
      </c>
      <c r="AS194" t="s">
        <v>41</v>
      </c>
      <c r="AT194" s="3">
        <v>9.7920489999999999E-2</v>
      </c>
      <c r="AU194" s="3">
        <v>0.16485077000000001</v>
      </c>
      <c r="AV194" s="3">
        <v>0.36155369999999998</v>
      </c>
      <c r="AW194" s="3">
        <v>8.0033779999999999E-2</v>
      </c>
      <c r="AX194" s="3">
        <v>0.29564127000000001</v>
      </c>
    </row>
    <row r="195" spans="1:50" ht="19.5" customHeight="1" x14ac:dyDescent="0.2">
      <c r="A195" t="s">
        <v>60</v>
      </c>
      <c r="B195" t="s">
        <v>60</v>
      </c>
      <c r="C195" s="3">
        <v>2.5452944999999998</v>
      </c>
      <c r="D195" s="3">
        <v>0.1</v>
      </c>
      <c r="E195" s="3">
        <v>0.01</v>
      </c>
      <c r="F195" s="3">
        <v>1.5E-3</v>
      </c>
      <c r="G195" s="4">
        <v>13</v>
      </c>
      <c r="H195" s="3">
        <v>35.1</v>
      </c>
      <c r="I195" s="2" t="s">
        <v>43</v>
      </c>
      <c r="J195" t="s">
        <v>43</v>
      </c>
      <c r="K195" t="s">
        <v>43</v>
      </c>
      <c r="L195" t="s">
        <v>43</v>
      </c>
      <c r="M195" t="s">
        <v>71</v>
      </c>
      <c r="O195" s="3">
        <v>42.1</v>
      </c>
      <c r="P195" s="4">
        <v>194</v>
      </c>
      <c r="Q195" s="4">
        <v>2</v>
      </c>
      <c r="R195" s="3">
        <v>2.0384999999999999E-3</v>
      </c>
      <c r="S195" s="3">
        <v>6.7939280000000005E-2</v>
      </c>
      <c r="T195" s="3">
        <v>0.81952482999999998</v>
      </c>
      <c r="U195" s="3">
        <v>6.9264389999999995E-2</v>
      </c>
      <c r="V195" s="3">
        <v>4.1232999999999999E-2</v>
      </c>
      <c r="W195" s="3">
        <v>0.81952482999999998</v>
      </c>
      <c r="X195" s="3">
        <f t="shared" si="36"/>
        <v>1000.2</v>
      </c>
      <c r="Y195" s="4">
        <v>13</v>
      </c>
      <c r="Z195" s="3">
        <v>0.23</v>
      </c>
      <c r="AA195" s="3">
        <f t="shared" ref="AA195:AA257" si="37">(X195 * (C195 ^ 2))</f>
        <v>6479.8197965485961</v>
      </c>
      <c r="AB195" s="3">
        <f t="shared" ref="AB195:AB257" si="38">(Y195 + AC195)</f>
        <v>403.27848999999998</v>
      </c>
      <c r="AC195" s="3">
        <f t="shared" ref="AC195:AC257" si="39">(Z195 *C195) / F195</f>
        <v>390.27848999999998</v>
      </c>
      <c r="AD195" s="12">
        <f t="shared" ref="AD195:AD257" si="40">((AB195 ^ 2) / (Y195 ^ 2))</f>
        <v>962.32864199218977</v>
      </c>
      <c r="AE195" s="12">
        <f t="shared" ref="AE195:AE257" si="41">((AC195 ^ 2) / (Y195 ^ 2))</f>
        <v>901.28579737680525</v>
      </c>
      <c r="AF195" s="12">
        <f t="shared" ref="AF195:AF257" si="42">(AA195 / Y195)</f>
        <v>498.44767665758434</v>
      </c>
      <c r="AG195" s="12">
        <f t="shared" ref="AG195:AG257" si="43">( (X195 * Y195 * (E195 ^ 2)) / (Z195 ^ 2))</f>
        <v>24.57958412098299</v>
      </c>
      <c r="AH195" s="12">
        <f t="shared" ref="AH195:AH257" si="44">( (X195 * Y195 * (F195 ^ 2)) / (Z195 ^ 2))</f>
        <v>0.55304064272211717</v>
      </c>
      <c r="AI195" s="12">
        <f t="shared" ref="AI195:AI257" si="45">((X195^(-1)) * (Y195^(4)) * (AB195^(-2)) * (AC195^(-2)) * (C195^(-1)) * (Z195^(1)) * (E195^(0)) * (F195^(-1)))</f>
        <v>6.9442564084554483E-8</v>
      </c>
      <c r="AJ195" s="12">
        <f t="shared" ref="AJ195:AJ257" si="46">((X195^(3/2)) * (Y195^(1/2)) * (AB195^(0)) * (AC195^(0)) * (C195^(1)) * (Z195^(-2)) * (E195^(1)) * (F195^(1)))</f>
        <v>82.314354633497501</v>
      </c>
      <c r="AK195" s="12">
        <f t="shared" ref="AK195:AK257" si="47">((X195^(-1)) * (Y195^(-1)) * (AB195^(0)) * (AC195^(0)) * (C195^(0)) * (Z195^(2)) * (E195^(-1)) * (F195^(-1)))</f>
        <v>0.2712278057209071</v>
      </c>
      <c r="AL195" s="3"/>
      <c r="AM195" s="3"/>
      <c r="AN195" s="3"/>
      <c r="AO195" s="4">
        <v>4</v>
      </c>
      <c r="AP195" s="4">
        <v>0</v>
      </c>
      <c r="AQ195" s="3">
        <v>2.18741E-2</v>
      </c>
      <c r="AR195" s="4">
        <v>0</v>
      </c>
      <c r="AS195" t="s">
        <v>51</v>
      </c>
      <c r="AT195" s="3">
        <v>7.0273479999999999E-2</v>
      </c>
      <c r="AU195" s="3">
        <v>0.12856598999999999</v>
      </c>
      <c r="AV195" s="3">
        <v>0.33759515000000001</v>
      </c>
      <c r="AW195" s="3">
        <v>8.7478700000000006E-2</v>
      </c>
      <c r="AX195" s="3">
        <v>0.37608668000000001</v>
      </c>
    </row>
    <row r="196" spans="1:50" ht="19.5" customHeight="1" x14ac:dyDescent="0.2">
      <c r="A196" t="s">
        <v>60</v>
      </c>
      <c r="B196" t="s">
        <v>60</v>
      </c>
      <c r="C196" s="3">
        <v>2.5452944999999998</v>
      </c>
      <c r="D196" s="3">
        <v>0.1</v>
      </c>
      <c r="E196" s="3">
        <v>0.01</v>
      </c>
      <c r="F196" s="3">
        <v>3.0000000000000001E-3</v>
      </c>
      <c r="G196" s="4">
        <v>13</v>
      </c>
      <c r="H196" s="3">
        <v>36.799999999999997</v>
      </c>
      <c r="I196" s="2" t="s">
        <v>43</v>
      </c>
      <c r="J196" t="s">
        <v>43</v>
      </c>
      <c r="K196" t="s">
        <v>43</v>
      </c>
      <c r="L196" t="s">
        <v>43</v>
      </c>
      <c r="M196" t="s">
        <v>49</v>
      </c>
      <c r="N196" t="s">
        <v>90</v>
      </c>
      <c r="O196" s="3">
        <v>44.1</v>
      </c>
      <c r="P196" s="4">
        <v>195</v>
      </c>
      <c r="Q196" s="4">
        <v>3</v>
      </c>
      <c r="R196" s="3">
        <v>1.175204E-2</v>
      </c>
      <c r="S196" s="3">
        <v>0.29285854</v>
      </c>
      <c r="T196" s="3">
        <v>0.67449716999999998</v>
      </c>
      <c r="U196" s="3">
        <v>1.355919E-2</v>
      </c>
      <c r="V196" s="3">
        <v>7.3330599999999998E-3</v>
      </c>
      <c r="W196" s="3">
        <v>0.67449716999999998</v>
      </c>
      <c r="X196" s="3">
        <f t="shared" si="36"/>
        <v>1000.2</v>
      </c>
      <c r="Y196" s="4">
        <v>13</v>
      </c>
      <c r="Z196" s="3">
        <v>0.23</v>
      </c>
      <c r="AA196" s="3">
        <f t="shared" si="37"/>
        <v>6479.8197965485961</v>
      </c>
      <c r="AB196" s="3">
        <f t="shared" si="38"/>
        <v>208.13924499999999</v>
      </c>
      <c r="AC196" s="3">
        <f t="shared" si="39"/>
        <v>195.13924499999999</v>
      </c>
      <c r="AD196" s="12">
        <f t="shared" si="40"/>
        <v>256.34287165189363</v>
      </c>
      <c r="AE196" s="12">
        <f t="shared" si="41"/>
        <v>225.32144934420131</v>
      </c>
      <c r="AF196" s="12">
        <f t="shared" si="42"/>
        <v>498.44767665758434</v>
      </c>
      <c r="AG196" s="12">
        <f t="shared" si="43"/>
        <v>24.57958412098299</v>
      </c>
      <c r="AH196" s="12">
        <f t="shared" si="44"/>
        <v>2.2121625708884687</v>
      </c>
      <c r="AI196" s="12">
        <f t="shared" si="45"/>
        <v>5.2138425352972958E-7</v>
      </c>
      <c r="AJ196" s="12">
        <f t="shared" si="46"/>
        <v>164.628709266995</v>
      </c>
      <c r="AK196" s="12">
        <f t="shared" si="47"/>
        <v>0.13561390286045355</v>
      </c>
      <c r="AL196" s="3"/>
      <c r="AM196" s="3"/>
      <c r="AN196" s="3"/>
      <c r="AO196" s="4">
        <v>4</v>
      </c>
      <c r="AP196" s="4">
        <v>0</v>
      </c>
      <c r="AQ196" s="3">
        <v>3.0000000000000001E-5</v>
      </c>
      <c r="AR196" s="4">
        <v>0</v>
      </c>
      <c r="AS196" t="s">
        <v>51</v>
      </c>
      <c r="AT196" s="3">
        <v>4.3224489999999997E-2</v>
      </c>
      <c r="AU196" s="3">
        <v>8.5955459999999997E-2</v>
      </c>
      <c r="AV196" s="3">
        <v>0.27968292</v>
      </c>
      <c r="AW196" s="3">
        <v>8.9018730000000004E-2</v>
      </c>
      <c r="AX196" s="3">
        <v>0.50211841000000002</v>
      </c>
    </row>
    <row r="197" spans="1:50" ht="19.5" customHeight="1" x14ac:dyDescent="0.2">
      <c r="A197" t="s">
        <v>60</v>
      </c>
      <c r="B197" t="s">
        <v>60</v>
      </c>
      <c r="C197" s="3">
        <v>2.5452944999999998</v>
      </c>
      <c r="D197" s="3">
        <v>0.1</v>
      </c>
      <c r="E197" s="3">
        <v>0.01</v>
      </c>
      <c r="F197" s="3">
        <v>4.0000000000000001E-3</v>
      </c>
      <c r="G197" s="4">
        <v>13</v>
      </c>
      <c r="H197" s="3">
        <v>34.200000000000003</v>
      </c>
      <c r="I197" s="2" t="s">
        <v>43</v>
      </c>
      <c r="J197" t="s">
        <v>43</v>
      </c>
      <c r="K197" t="s">
        <v>43</v>
      </c>
      <c r="L197" t="s">
        <v>43</v>
      </c>
      <c r="M197" t="s">
        <v>49</v>
      </c>
      <c r="O197" s="4">
        <v>41</v>
      </c>
      <c r="P197" s="4">
        <v>196</v>
      </c>
      <c r="Q197" s="4">
        <v>4</v>
      </c>
      <c r="R197" s="3">
        <v>3.7057909999999999E-2</v>
      </c>
      <c r="S197" s="3">
        <v>0.54930681999999997</v>
      </c>
      <c r="T197" s="3">
        <v>0.40708486999999999</v>
      </c>
      <c r="U197" s="3">
        <v>4.2728899999999997E-3</v>
      </c>
      <c r="V197" s="3">
        <v>2.2775E-3</v>
      </c>
      <c r="W197" s="3">
        <v>0.54930681999999997</v>
      </c>
      <c r="X197" s="3">
        <f t="shared" si="36"/>
        <v>1000.2</v>
      </c>
      <c r="Y197" s="4">
        <v>13</v>
      </c>
      <c r="Z197" s="3">
        <v>0.23</v>
      </c>
      <c r="AA197" s="3">
        <f t="shared" si="37"/>
        <v>6479.8197965485961</v>
      </c>
      <c r="AB197" s="3">
        <f t="shared" si="38"/>
        <v>159.35443374999997</v>
      </c>
      <c r="AC197" s="3">
        <f t="shared" si="39"/>
        <v>146.35443374999997</v>
      </c>
      <c r="AD197" s="12">
        <f t="shared" si="40"/>
        <v>150.25938198688243</v>
      </c>
      <c r="AE197" s="12">
        <f t="shared" si="41"/>
        <v>126.74331525611321</v>
      </c>
      <c r="AF197" s="12">
        <f t="shared" si="42"/>
        <v>498.44767665758434</v>
      </c>
      <c r="AG197" s="12">
        <f t="shared" si="43"/>
        <v>24.57958412098299</v>
      </c>
      <c r="AH197" s="12">
        <f t="shared" si="44"/>
        <v>3.9327334593572774</v>
      </c>
      <c r="AI197" s="12">
        <f t="shared" si="45"/>
        <v>1.1859770752556203E-6</v>
      </c>
      <c r="AJ197" s="12">
        <f t="shared" si="46"/>
        <v>219.50494568932666</v>
      </c>
      <c r="AK197" s="12">
        <f t="shared" si="47"/>
        <v>0.10171042714534018</v>
      </c>
      <c r="AL197" s="3"/>
      <c r="AM197" s="3"/>
      <c r="AN197" s="3"/>
      <c r="AO197" s="4">
        <v>4</v>
      </c>
      <c r="AP197" s="4">
        <v>0</v>
      </c>
      <c r="AQ197" s="5">
        <v>2.1E-7</v>
      </c>
      <c r="AR197" s="4">
        <v>0</v>
      </c>
      <c r="AS197" t="s">
        <v>51</v>
      </c>
      <c r="AT197" s="3">
        <v>3.1591139999999997E-2</v>
      </c>
      <c r="AU197" s="3">
        <v>6.5160949999999995E-2</v>
      </c>
      <c r="AV197" s="3">
        <v>0.23632858000000001</v>
      </c>
      <c r="AW197" s="3">
        <v>8.4165160000000003E-2</v>
      </c>
      <c r="AX197" s="3">
        <v>0.58275416999999996</v>
      </c>
    </row>
    <row r="198" spans="1:50" ht="19.5" customHeight="1" x14ac:dyDescent="0.2">
      <c r="A198" t="s">
        <v>41</v>
      </c>
      <c r="B198" t="s">
        <v>41</v>
      </c>
      <c r="C198" s="3">
        <v>2.5452944999999998</v>
      </c>
      <c r="D198" s="3">
        <v>0.1</v>
      </c>
      <c r="E198" s="3">
        <v>1.4999999999999999E-2</v>
      </c>
      <c r="F198" s="3">
        <v>5.0000000000000001E-4</v>
      </c>
      <c r="G198" s="4">
        <v>13</v>
      </c>
      <c r="H198" s="3">
        <v>44.8</v>
      </c>
      <c r="I198" s="4">
        <v>130</v>
      </c>
      <c r="J198" t="s">
        <v>42</v>
      </c>
      <c r="K198" t="s">
        <v>43</v>
      </c>
      <c r="L198" t="s">
        <v>43</v>
      </c>
      <c r="M198" t="s">
        <v>44</v>
      </c>
      <c r="O198" s="3">
        <v>53.7</v>
      </c>
      <c r="P198" s="4">
        <v>197</v>
      </c>
      <c r="Q198" s="4">
        <v>5</v>
      </c>
      <c r="R198" s="3">
        <v>1.7888999999999999E-4</v>
      </c>
      <c r="S198" s="3">
        <v>6.3685699999999996E-3</v>
      </c>
      <c r="T198" s="3">
        <v>0.40697839000000002</v>
      </c>
      <c r="U198" s="3">
        <v>0.25716916000000001</v>
      </c>
      <c r="V198" s="3">
        <v>0.32930499000000002</v>
      </c>
      <c r="W198" s="3">
        <v>0.40697839000000002</v>
      </c>
      <c r="X198" s="3">
        <f t="shared" si="36"/>
        <v>1000.2</v>
      </c>
      <c r="Y198" s="4">
        <v>13</v>
      </c>
      <c r="Z198" s="3">
        <v>0.23</v>
      </c>
      <c r="AA198" s="3">
        <f t="shared" si="37"/>
        <v>6479.8197965485961</v>
      </c>
      <c r="AB198" s="3">
        <f t="shared" si="38"/>
        <v>1183.8354699999998</v>
      </c>
      <c r="AC198" s="3">
        <f t="shared" si="39"/>
        <v>1170.8354699999998</v>
      </c>
      <c r="AD198" s="12">
        <f t="shared" si="40"/>
        <v>8292.7007102373973</v>
      </c>
      <c r="AE198" s="12">
        <f t="shared" si="41"/>
        <v>8111.5721763912452</v>
      </c>
      <c r="AF198" s="12">
        <f t="shared" si="42"/>
        <v>498.44767665758434</v>
      </c>
      <c r="AG198" s="12">
        <f t="shared" si="43"/>
        <v>55.304064272211718</v>
      </c>
      <c r="AH198" s="12">
        <f t="shared" si="44"/>
        <v>6.1448960302457459E-2</v>
      </c>
      <c r="AI198" s="12">
        <f t="shared" si="45"/>
        <v>2.6861602239926117E-9</v>
      </c>
      <c r="AJ198" s="12">
        <f t="shared" si="46"/>
        <v>41.157177316748744</v>
      </c>
      <c r="AK198" s="12">
        <f t="shared" si="47"/>
        <v>0.54245561144181431</v>
      </c>
      <c r="AL198" s="3"/>
      <c r="AM198" s="3"/>
      <c r="AN198" s="3"/>
      <c r="AO198" s="4">
        <v>5</v>
      </c>
      <c r="AP198" s="4">
        <v>1</v>
      </c>
      <c r="AQ198" s="3">
        <v>0.99740620000000002</v>
      </c>
      <c r="AR198" s="4">
        <v>1</v>
      </c>
      <c r="AS198" t="s">
        <v>41</v>
      </c>
      <c r="AT198" s="3">
        <v>9.7920489999999999E-2</v>
      </c>
      <c r="AU198" s="3">
        <v>0.16485077000000001</v>
      </c>
      <c r="AV198" s="3">
        <v>0.36155369999999998</v>
      </c>
      <c r="AW198" s="3">
        <v>8.0033779999999999E-2</v>
      </c>
      <c r="AX198" s="3">
        <v>0.29564127000000001</v>
      </c>
    </row>
    <row r="199" spans="1:50" ht="19.5" customHeight="1" x14ac:dyDescent="0.2">
      <c r="A199" t="s">
        <v>60</v>
      </c>
      <c r="B199" t="s">
        <v>60</v>
      </c>
      <c r="C199" s="3">
        <v>2.5452944999999998</v>
      </c>
      <c r="D199" s="3">
        <v>0.1</v>
      </c>
      <c r="E199" s="3">
        <v>1.4999999999999999E-2</v>
      </c>
      <c r="F199" s="3">
        <v>1.5E-3</v>
      </c>
      <c r="G199" s="4">
        <v>13</v>
      </c>
      <c r="H199" s="3">
        <v>38.799999999999997</v>
      </c>
      <c r="I199" s="2" t="s">
        <v>43</v>
      </c>
      <c r="J199" t="s">
        <v>43</v>
      </c>
      <c r="K199" t="s">
        <v>43</v>
      </c>
      <c r="L199" t="s">
        <v>43</v>
      </c>
      <c r="M199" t="s">
        <v>71</v>
      </c>
      <c r="O199" s="3">
        <v>46.5</v>
      </c>
      <c r="P199" s="4">
        <v>198</v>
      </c>
      <c r="Q199" s="4">
        <v>6</v>
      </c>
      <c r="R199" s="3">
        <v>5.7868000000000004E-4</v>
      </c>
      <c r="S199" s="3">
        <v>2.0304340000000001E-2</v>
      </c>
      <c r="T199" s="3">
        <v>0.67441081999999997</v>
      </c>
      <c r="U199" s="3">
        <v>0.17297352999999999</v>
      </c>
      <c r="V199" s="3">
        <v>0.13173261999999999</v>
      </c>
      <c r="W199" s="3">
        <v>0.67441081999999997</v>
      </c>
      <c r="X199" s="3">
        <f t="shared" si="36"/>
        <v>1000.2</v>
      </c>
      <c r="Y199" s="4">
        <v>13</v>
      </c>
      <c r="Z199" s="3">
        <v>0.23</v>
      </c>
      <c r="AA199" s="3">
        <f t="shared" si="37"/>
        <v>6479.8197965485961</v>
      </c>
      <c r="AB199" s="3">
        <f t="shared" si="38"/>
        <v>403.27848999999998</v>
      </c>
      <c r="AC199" s="3">
        <f t="shared" si="39"/>
        <v>390.27848999999998</v>
      </c>
      <c r="AD199" s="12">
        <f t="shared" si="40"/>
        <v>962.32864199218977</v>
      </c>
      <c r="AE199" s="12">
        <f t="shared" si="41"/>
        <v>901.28579737680525</v>
      </c>
      <c r="AF199" s="12">
        <f t="shared" si="42"/>
        <v>498.44767665758434</v>
      </c>
      <c r="AG199" s="12">
        <f t="shared" si="43"/>
        <v>55.304064272211718</v>
      </c>
      <c r="AH199" s="12">
        <f t="shared" si="44"/>
        <v>0.55304064272211717</v>
      </c>
      <c r="AI199" s="12">
        <f t="shared" si="45"/>
        <v>6.9442564084554483E-8</v>
      </c>
      <c r="AJ199" s="12">
        <f t="shared" si="46"/>
        <v>123.47153195024623</v>
      </c>
      <c r="AK199" s="12">
        <f t="shared" si="47"/>
        <v>0.18081853714727145</v>
      </c>
      <c r="AL199" s="3"/>
      <c r="AM199" s="3"/>
      <c r="AN199" s="3"/>
      <c r="AO199" s="4">
        <v>5</v>
      </c>
      <c r="AP199" s="4">
        <v>0</v>
      </c>
      <c r="AQ199" s="3">
        <v>0.87768159999999995</v>
      </c>
      <c r="AR199" s="4">
        <v>1</v>
      </c>
      <c r="AS199" t="s">
        <v>51</v>
      </c>
      <c r="AT199" s="3">
        <v>7.0273479999999999E-2</v>
      </c>
      <c r="AU199" s="3">
        <v>0.12856598999999999</v>
      </c>
      <c r="AV199" s="3">
        <v>0.33759515000000001</v>
      </c>
      <c r="AW199" s="3">
        <v>8.7478700000000006E-2</v>
      </c>
      <c r="AX199" s="3">
        <v>0.37608668000000001</v>
      </c>
    </row>
    <row r="200" spans="1:50" ht="19.5" customHeight="1" x14ac:dyDescent="0.2">
      <c r="A200" t="s">
        <v>60</v>
      </c>
      <c r="B200" t="s">
        <v>60</v>
      </c>
      <c r="C200" s="3">
        <v>2.5452944999999998</v>
      </c>
      <c r="D200" s="3">
        <v>0.1</v>
      </c>
      <c r="E200" s="3">
        <v>1.4999999999999999E-2</v>
      </c>
      <c r="F200" s="3">
        <v>3.0000000000000001E-3</v>
      </c>
      <c r="G200" s="4">
        <v>13</v>
      </c>
      <c r="H200" s="3">
        <v>46.2</v>
      </c>
      <c r="I200" s="2" t="s">
        <v>43</v>
      </c>
      <c r="J200" t="s">
        <v>43</v>
      </c>
      <c r="K200" t="s">
        <v>43</v>
      </c>
      <c r="L200" t="s">
        <v>43</v>
      </c>
      <c r="M200" t="s">
        <v>49</v>
      </c>
      <c r="O200" s="3">
        <v>55.4</v>
      </c>
      <c r="P200" s="4">
        <v>199</v>
      </c>
      <c r="Q200" s="4">
        <v>7</v>
      </c>
      <c r="R200" s="3">
        <v>3.3595299999999999E-3</v>
      </c>
      <c r="S200" s="3">
        <v>0.10709353000000001</v>
      </c>
      <c r="T200" s="3">
        <v>0.81953980000000004</v>
      </c>
      <c r="U200" s="3">
        <v>4.4608149999999999E-2</v>
      </c>
      <c r="V200" s="3">
        <v>2.5399000000000001E-2</v>
      </c>
      <c r="W200" s="3">
        <v>0.81953980000000004</v>
      </c>
      <c r="X200" s="3">
        <f t="shared" si="36"/>
        <v>1000.2</v>
      </c>
      <c r="Y200" s="4">
        <v>13</v>
      </c>
      <c r="Z200" s="3">
        <v>0.23</v>
      </c>
      <c r="AA200" s="3">
        <f t="shared" si="37"/>
        <v>6479.8197965485961</v>
      </c>
      <c r="AB200" s="3">
        <f t="shared" si="38"/>
        <v>208.13924499999999</v>
      </c>
      <c r="AC200" s="3">
        <f t="shared" si="39"/>
        <v>195.13924499999999</v>
      </c>
      <c r="AD200" s="12">
        <f t="shared" si="40"/>
        <v>256.34287165189363</v>
      </c>
      <c r="AE200" s="12">
        <f t="shared" si="41"/>
        <v>225.32144934420131</v>
      </c>
      <c r="AF200" s="12">
        <f t="shared" si="42"/>
        <v>498.44767665758434</v>
      </c>
      <c r="AG200" s="12">
        <f t="shared" si="43"/>
        <v>55.304064272211718</v>
      </c>
      <c r="AH200" s="12">
        <f t="shared" si="44"/>
        <v>2.2121625708884687</v>
      </c>
      <c r="AI200" s="12">
        <f t="shared" si="45"/>
        <v>5.2138425352972958E-7</v>
      </c>
      <c r="AJ200" s="12">
        <f t="shared" si="46"/>
        <v>246.94306390049246</v>
      </c>
      <c r="AK200" s="12">
        <f t="shared" si="47"/>
        <v>9.0409268573635723E-2</v>
      </c>
      <c r="AL200" s="3"/>
      <c r="AM200" s="3"/>
      <c r="AN200" s="3"/>
      <c r="AO200" s="4">
        <v>5</v>
      </c>
      <c r="AP200" s="4">
        <v>0</v>
      </c>
      <c r="AQ200" s="3">
        <v>8.1528E-3</v>
      </c>
      <c r="AR200" s="4">
        <v>0</v>
      </c>
      <c r="AS200" t="s">
        <v>51</v>
      </c>
      <c r="AT200" s="3">
        <v>4.3224489999999997E-2</v>
      </c>
      <c r="AU200" s="3">
        <v>8.5955459999999997E-2</v>
      </c>
      <c r="AV200" s="3">
        <v>0.27968292</v>
      </c>
      <c r="AW200" s="3">
        <v>8.9018730000000004E-2</v>
      </c>
      <c r="AX200" s="3">
        <v>0.50211841000000002</v>
      </c>
    </row>
    <row r="201" spans="1:50" ht="19.5" customHeight="1" x14ac:dyDescent="0.2">
      <c r="A201" t="s">
        <v>60</v>
      </c>
      <c r="B201" t="s">
        <v>60</v>
      </c>
      <c r="C201" s="3">
        <v>2.5452944999999998</v>
      </c>
      <c r="D201" s="3">
        <v>0.1</v>
      </c>
      <c r="E201" s="3">
        <v>1.4999999999999999E-2</v>
      </c>
      <c r="F201" s="3">
        <v>4.0000000000000001E-3</v>
      </c>
      <c r="G201" s="4">
        <v>13</v>
      </c>
      <c r="H201" s="3">
        <v>46.3</v>
      </c>
      <c r="I201" s="2" t="s">
        <v>43</v>
      </c>
      <c r="J201" t="s">
        <v>43</v>
      </c>
      <c r="K201" t="s">
        <v>43</v>
      </c>
      <c r="L201" t="s">
        <v>43</v>
      </c>
      <c r="M201" t="s">
        <v>49</v>
      </c>
      <c r="O201" s="3">
        <v>55.5</v>
      </c>
      <c r="P201" s="4">
        <v>200</v>
      </c>
      <c r="Q201" s="4">
        <v>8</v>
      </c>
      <c r="R201" s="3">
        <v>1.079098E-2</v>
      </c>
      <c r="S201" s="3">
        <v>0.27585569999999998</v>
      </c>
      <c r="T201" s="3">
        <v>0.69062104000000002</v>
      </c>
      <c r="U201" s="3">
        <v>1.4743630000000001E-2</v>
      </c>
      <c r="V201" s="3">
        <v>7.98864E-3</v>
      </c>
      <c r="W201" s="3">
        <v>0.69062104000000002</v>
      </c>
      <c r="X201" s="3">
        <f t="shared" si="36"/>
        <v>1000.2</v>
      </c>
      <c r="Y201" s="4">
        <v>13</v>
      </c>
      <c r="Z201" s="3">
        <v>0.23</v>
      </c>
      <c r="AA201" s="3">
        <f t="shared" si="37"/>
        <v>6479.8197965485961</v>
      </c>
      <c r="AB201" s="3">
        <f t="shared" si="38"/>
        <v>159.35443374999997</v>
      </c>
      <c r="AC201" s="3">
        <f t="shared" si="39"/>
        <v>146.35443374999997</v>
      </c>
      <c r="AD201" s="12">
        <f t="shared" si="40"/>
        <v>150.25938198688243</v>
      </c>
      <c r="AE201" s="12">
        <f t="shared" si="41"/>
        <v>126.74331525611321</v>
      </c>
      <c r="AF201" s="12">
        <f t="shared" si="42"/>
        <v>498.44767665758434</v>
      </c>
      <c r="AG201" s="12">
        <f t="shared" si="43"/>
        <v>55.304064272211718</v>
      </c>
      <c r="AH201" s="12">
        <f t="shared" si="44"/>
        <v>3.9327334593572774</v>
      </c>
      <c r="AI201" s="12">
        <f t="shared" si="45"/>
        <v>1.1859770752556203E-6</v>
      </c>
      <c r="AJ201" s="12">
        <f t="shared" si="46"/>
        <v>329.25741853398995</v>
      </c>
      <c r="AK201" s="12">
        <f t="shared" si="47"/>
        <v>6.7806951430226789E-2</v>
      </c>
      <c r="AL201" s="3"/>
      <c r="AM201" s="3"/>
      <c r="AN201" s="3"/>
      <c r="AO201" s="4">
        <v>5</v>
      </c>
      <c r="AP201" s="4">
        <v>0</v>
      </c>
      <c r="AQ201" s="3">
        <v>5.2099999999999999E-5</v>
      </c>
      <c r="AR201" s="4">
        <v>0</v>
      </c>
      <c r="AS201" t="s">
        <v>51</v>
      </c>
      <c r="AT201" s="3">
        <v>3.1591139999999997E-2</v>
      </c>
      <c r="AU201" s="3">
        <v>6.5160949999999995E-2</v>
      </c>
      <c r="AV201" s="3">
        <v>0.23632858000000001</v>
      </c>
      <c r="AW201" s="3">
        <v>8.4165160000000003E-2</v>
      </c>
      <c r="AX201" s="3">
        <v>0.58275416999999996</v>
      </c>
    </row>
    <row r="202" spans="1:50" ht="19.5" customHeight="1" x14ac:dyDescent="0.2">
      <c r="A202" t="s">
        <v>41</v>
      </c>
      <c r="B202" t="s">
        <v>41</v>
      </c>
      <c r="C202" s="3">
        <v>2.5452944999999998</v>
      </c>
      <c r="D202" s="3">
        <v>0.1</v>
      </c>
      <c r="E202" s="3">
        <v>0.02</v>
      </c>
      <c r="F202" s="3">
        <v>5.0000000000000001E-4</v>
      </c>
      <c r="G202" s="4">
        <v>13</v>
      </c>
      <c r="H202" s="3">
        <v>62.3</v>
      </c>
      <c r="I202" s="4">
        <v>143</v>
      </c>
      <c r="J202" t="s">
        <v>42</v>
      </c>
      <c r="K202" t="s">
        <v>43</v>
      </c>
      <c r="L202" t="s">
        <v>43</v>
      </c>
      <c r="M202" t="s">
        <v>44</v>
      </c>
      <c r="N202" t="s">
        <v>91</v>
      </c>
      <c r="O202" s="3">
        <v>74.8</v>
      </c>
      <c r="P202" s="4">
        <v>201</v>
      </c>
      <c r="Q202" s="4">
        <v>9</v>
      </c>
      <c r="R202" s="3">
        <v>5.0710000000000001E-5</v>
      </c>
      <c r="S202" s="3">
        <v>1.81398E-3</v>
      </c>
      <c r="T202" s="3">
        <v>0.16471109</v>
      </c>
      <c r="U202" s="3">
        <v>0.19943859</v>
      </c>
      <c r="V202" s="3">
        <v>0.63398564000000002</v>
      </c>
      <c r="W202" s="3">
        <v>0.63398564000000002</v>
      </c>
      <c r="X202" s="3">
        <f t="shared" si="36"/>
        <v>1000.2</v>
      </c>
      <c r="Y202" s="4">
        <v>13</v>
      </c>
      <c r="Z202" s="3">
        <v>0.23</v>
      </c>
      <c r="AA202" s="3">
        <f t="shared" si="37"/>
        <v>6479.8197965485961</v>
      </c>
      <c r="AB202" s="3">
        <f t="shared" si="38"/>
        <v>1183.8354699999998</v>
      </c>
      <c r="AC202" s="3">
        <f t="shared" si="39"/>
        <v>1170.8354699999998</v>
      </c>
      <c r="AD202" s="12">
        <f t="shared" si="40"/>
        <v>8292.7007102373973</v>
      </c>
      <c r="AE202" s="12">
        <f t="shared" si="41"/>
        <v>8111.5721763912452</v>
      </c>
      <c r="AF202" s="12">
        <f t="shared" si="42"/>
        <v>498.44767665758434</v>
      </c>
      <c r="AG202" s="12">
        <f t="shared" si="43"/>
        <v>98.318336483931958</v>
      </c>
      <c r="AH202" s="12">
        <f t="shared" si="44"/>
        <v>6.1448960302457459E-2</v>
      </c>
      <c r="AI202" s="12">
        <f t="shared" si="45"/>
        <v>2.6861602239926117E-9</v>
      </c>
      <c r="AJ202" s="12">
        <f t="shared" si="46"/>
        <v>54.876236422331665</v>
      </c>
      <c r="AK202" s="12">
        <f t="shared" si="47"/>
        <v>0.40684170858136071</v>
      </c>
      <c r="AL202" s="3"/>
      <c r="AM202" s="3"/>
      <c r="AN202" s="3"/>
      <c r="AO202" s="4">
        <v>1</v>
      </c>
      <c r="AP202" s="4">
        <v>1</v>
      </c>
      <c r="AQ202" s="3">
        <v>0.9999768</v>
      </c>
      <c r="AR202" s="4">
        <v>1</v>
      </c>
      <c r="AS202" t="s">
        <v>41</v>
      </c>
      <c r="AT202" s="3">
        <v>9.7920489999999999E-2</v>
      </c>
      <c r="AU202" s="3">
        <v>0.16485077000000001</v>
      </c>
      <c r="AV202" s="3">
        <v>0.36155369999999998</v>
      </c>
      <c r="AW202" s="3">
        <v>8.0033779999999999E-2</v>
      </c>
      <c r="AX202" s="3">
        <v>0.29564127000000001</v>
      </c>
    </row>
    <row r="203" spans="1:50" ht="19.5" customHeight="1" x14ac:dyDescent="0.2">
      <c r="A203" t="s">
        <v>41</v>
      </c>
      <c r="B203" t="s">
        <v>41</v>
      </c>
      <c r="C203" s="3">
        <v>2.5452944999999998</v>
      </c>
      <c r="D203" s="3">
        <v>0.1</v>
      </c>
      <c r="E203" s="3">
        <v>0.02</v>
      </c>
      <c r="F203" s="3">
        <v>1.5E-3</v>
      </c>
      <c r="G203" s="4">
        <v>13</v>
      </c>
      <c r="H203" s="3">
        <v>63.8</v>
      </c>
      <c r="I203" s="4">
        <v>213</v>
      </c>
      <c r="J203" t="s">
        <v>42</v>
      </c>
      <c r="K203" t="s">
        <v>53</v>
      </c>
      <c r="L203" t="s">
        <v>43</v>
      </c>
      <c r="M203" t="s">
        <v>71</v>
      </c>
      <c r="N203" t="s">
        <v>92</v>
      </c>
      <c r="O203" s="3">
        <v>76.5</v>
      </c>
      <c r="P203" s="4">
        <v>202</v>
      </c>
      <c r="Q203" s="4">
        <v>10</v>
      </c>
      <c r="R203" s="3">
        <v>1.641E-4</v>
      </c>
      <c r="S203" s="3">
        <v>5.8453300000000001E-3</v>
      </c>
      <c r="T203" s="3">
        <v>0.38675727999999998</v>
      </c>
      <c r="U203" s="3">
        <v>0.25859757999999999</v>
      </c>
      <c r="V203" s="3">
        <v>0.34863570999999999</v>
      </c>
      <c r="W203" s="3">
        <v>0.38675727999999998</v>
      </c>
      <c r="X203" s="3">
        <f t="shared" si="36"/>
        <v>1000.2</v>
      </c>
      <c r="Y203" s="4">
        <v>13</v>
      </c>
      <c r="Z203" s="3">
        <v>0.23</v>
      </c>
      <c r="AA203" s="3">
        <f t="shared" si="37"/>
        <v>6479.8197965485961</v>
      </c>
      <c r="AB203" s="3">
        <f t="shared" si="38"/>
        <v>403.27848999999998</v>
      </c>
      <c r="AC203" s="3">
        <f t="shared" si="39"/>
        <v>390.27848999999998</v>
      </c>
      <c r="AD203" s="12">
        <f t="shared" si="40"/>
        <v>962.32864199218977</v>
      </c>
      <c r="AE203" s="12">
        <f t="shared" si="41"/>
        <v>901.28579737680525</v>
      </c>
      <c r="AF203" s="12">
        <f t="shared" si="42"/>
        <v>498.44767665758434</v>
      </c>
      <c r="AG203" s="12">
        <f t="shared" si="43"/>
        <v>98.318336483931958</v>
      </c>
      <c r="AH203" s="12">
        <f t="shared" si="44"/>
        <v>0.55304064272211717</v>
      </c>
      <c r="AI203" s="12">
        <f t="shared" si="45"/>
        <v>6.9442564084554483E-8</v>
      </c>
      <c r="AJ203" s="12">
        <f t="shared" si="46"/>
        <v>164.628709266995</v>
      </c>
      <c r="AK203" s="12">
        <f t="shared" si="47"/>
        <v>0.13561390286045355</v>
      </c>
      <c r="AL203" s="3"/>
      <c r="AM203" s="3"/>
      <c r="AN203" s="3"/>
      <c r="AO203" s="4">
        <v>1</v>
      </c>
      <c r="AP203" s="4">
        <v>1</v>
      </c>
      <c r="AQ203" s="3">
        <v>0.99862640000000003</v>
      </c>
      <c r="AR203" s="4">
        <v>1</v>
      </c>
      <c r="AS203" t="s">
        <v>41</v>
      </c>
      <c r="AT203" s="3">
        <v>7.0273479999999999E-2</v>
      </c>
      <c r="AU203" s="3">
        <v>0.12856598999999999</v>
      </c>
      <c r="AV203" s="3">
        <v>0.33759515000000001</v>
      </c>
      <c r="AW203" s="3">
        <v>8.7478700000000006E-2</v>
      </c>
      <c r="AX203" s="3">
        <v>0.37608668000000001</v>
      </c>
    </row>
    <row r="204" spans="1:50" ht="19.5" customHeight="1" x14ac:dyDescent="0.2">
      <c r="A204" t="s">
        <v>48</v>
      </c>
      <c r="B204" t="s">
        <v>48</v>
      </c>
      <c r="C204" s="3">
        <v>2.5452944999999998</v>
      </c>
      <c r="D204" s="3">
        <v>0.1</v>
      </c>
      <c r="E204" s="3">
        <v>0.02</v>
      </c>
      <c r="F204" s="3">
        <v>3.0000000000000001E-3</v>
      </c>
      <c r="G204" s="4">
        <v>13</v>
      </c>
      <c r="H204" s="3">
        <v>68.8</v>
      </c>
      <c r="I204" s="2" t="s">
        <v>43</v>
      </c>
      <c r="J204" t="s">
        <v>43</v>
      </c>
      <c r="K204" t="s">
        <v>53</v>
      </c>
      <c r="L204" t="s">
        <v>43</v>
      </c>
      <c r="M204" t="s">
        <v>71</v>
      </c>
      <c r="N204" t="s">
        <v>92</v>
      </c>
      <c r="O204" s="3">
        <v>82.6</v>
      </c>
      <c r="P204" s="4">
        <v>203</v>
      </c>
      <c r="Q204" s="4">
        <v>11</v>
      </c>
      <c r="R204" s="3">
        <v>9.5458999999999995E-4</v>
      </c>
      <c r="S204" s="3">
        <v>3.3045339999999999E-2</v>
      </c>
      <c r="T204" s="3">
        <v>0.75616099000000003</v>
      </c>
      <c r="U204" s="3">
        <v>0.12564149999999999</v>
      </c>
      <c r="V204" s="3">
        <v>8.4197590000000003E-2</v>
      </c>
      <c r="W204" s="3">
        <v>0.75616099000000003</v>
      </c>
      <c r="X204" s="3">
        <f t="shared" si="36"/>
        <v>1000.2</v>
      </c>
      <c r="Y204" s="4">
        <v>13</v>
      </c>
      <c r="Z204" s="3">
        <v>0.23</v>
      </c>
      <c r="AA204" s="3">
        <f t="shared" si="37"/>
        <v>6479.8197965485961</v>
      </c>
      <c r="AB204" s="3">
        <f t="shared" si="38"/>
        <v>208.13924499999999</v>
      </c>
      <c r="AC204" s="3">
        <f t="shared" si="39"/>
        <v>195.13924499999999</v>
      </c>
      <c r="AD204" s="12">
        <f t="shared" si="40"/>
        <v>256.34287165189363</v>
      </c>
      <c r="AE204" s="12">
        <f t="shared" si="41"/>
        <v>225.32144934420131</v>
      </c>
      <c r="AF204" s="12">
        <f t="shared" si="42"/>
        <v>498.44767665758434</v>
      </c>
      <c r="AG204" s="12">
        <f t="shared" si="43"/>
        <v>98.318336483931958</v>
      </c>
      <c r="AH204" s="12">
        <f t="shared" si="44"/>
        <v>2.2121625708884687</v>
      </c>
      <c r="AI204" s="12">
        <f t="shared" si="45"/>
        <v>5.2138425352972958E-7</v>
      </c>
      <c r="AJ204" s="12">
        <f t="shared" si="46"/>
        <v>329.25741853399001</v>
      </c>
      <c r="AK204" s="12">
        <f t="shared" si="47"/>
        <v>6.7806951430226775E-2</v>
      </c>
      <c r="AL204" s="3"/>
      <c r="AM204" s="3"/>
      <c r="AN204" s="3"/>
      <c r="AO204" s="4">
        <v>1</v>
      </c>
      <c r="AP204" s="4">
        <v>0</v>
      </c>
      <c r="AQ204" s="3">
        <v>0.4197959</v>
      </c>
      <c r="AR204" s="4">
        <v>0</v>
      </c>
      <c r="AS204" t="s">
        <v>51</v>
      </c>
      <c r="AT204" s="3">
        <v>4.3224489999999997E-2</v>
      </c>
      <c r="AU204" s="3">
        <v>8.5955459999999997E-2</v>
      </c>
      <c r="AV204" s="3">
        <v>0.27968292</v>
      </c>
      <c r="AW204" s="3">
        <v>8.9018730000000004E-2</v>
      </c>
      <c r="AX204" s="3">
        <v>0.50211841000000002</v>
      </c>
    </row>
    <row r="205" spans="1:50" ht="19.5" customHeight="1" x14ac:dyDescent="0.2">
      <c r="A205" t="s">
        <v>60</v>
      </c>
      <c r="B205" t="s">
        <v>60</v>
      </c>
      <c r="C205" s="3">
        <v>2.5452944999999998</v>
      </c>
      <c r="D205" s="3">
        <v>0.1</v>
      </c>
      <c r="E205" s="3">
        <v>0.02</v>
      </c>
      <c r="F205" s="3">
        <v>4.0000000000000001E-3</v>
      </c>
      <c r="G205" s="4">
        <v>13</v>
      </c>
      <c r="H205" s="3">
        <v>65.3</v>
      </c>
      <c r="I205" s="2" t="s">
        <v>43</v>
      </c>
      <c r="J205" t="s">
        <v>43</v>
      </c>
      <c r="K205" t="s">
        <v>43</v>
      </c>
      <c r="L205" t="s">
        <v>43</v>
      </c>
      <c r="M205" t="s">
        <v>49</v>
      </c>
      <c r="N205" t="s">
        <v>93</v>
      </c>
      <c r="O205" s="3">
        <v>78.3</v>
      </c>
      <c r="P205" s="4">
        <v>204</v>
      </c>
      <c r="Q205" s="4">
        <v>12</v>
      </c>
      <c r="R205" s="3">
        <v>3.0826500000000001E-3</v>
      </c>
      <c r="S205" s="3">
        <v>9.9172910000000003E-2</v>
      </c>
      <c r="T205" s="3">
        <v>0.82190666000000001</v>
      </c>
      <c r="U205" s="3">
        <v>4.8213039999999999E-2</v>
      </c>
      <c r="V205" s="3">
        <v>2.762475E-2</v>
      </c>
      <c r="W205" s="3">
        <v>0.82190666000000001</v>
      </c>
      <c r="X205" s="3">
        <f t="shared" si="36"/>
        <v>1000.2</v>
      </c>
      <c r="Y205" s="4">
        <v>13</v>
      </c>
      <c r="Z205" s="3">
        <v>0.23</v>
      </c>
      <c r="AA205" s="3">
        <f t="shared" si="37"/>
        <v>6479.8197965485961</v>
      </c>
      <c r="AB205" s="3">
        <f t="shared" si="38"/>
        <v>159.35443374999997</v>
      </c>
      <c r="AC205" s="3">
        <f t="shared" si="39"/>
        <v>146.35443374999997</v>
      </c>
      <c r="AD205" s="12">
        <f t="shared" si="40"/>
        <v>150.25938198688243</v>
      </c>
      <c r="AE205" s="12">
        <f t="shared" si="41"/>
        <v>126.74331525611321</v>
      </c>
      <c r="AF205" s="12">
        <f t="shared" si="42"/>
        <v>498.44767665758434</v>
      </c>
      <c r="AG205" s="12">
        <f t="shared" si="43"/>
        <v>98.318336483931958</v>
      </c>
      <c r="AH205" s="12">
        <f t="shared" si="44"/>
        <v>3.9327334593572774</v>
      </c>
      <c r="AI205" s="12">
        <f t="shared" si="45"/>
        <v>1.1859770752556203E-6</v>
      </c>
      <c r="AJ205" s="12">
        <f t="shared" si="46"/>
        <v>439.00989137865332</v>
      </c>
      <c r="AK205" s="12">
        <f t="shared" si="47"/>
        <v>5.0855213572670088E-2</v>
      </c>
      <c r="AL205" s="3"/>
      <c r="AM205" s="3"/>
      <c r="AN205" s="3"/>
      <c r="AO205" s="4">
        <v>1</v>
      </c>
      <c r="AP205" s="4">
        <v>0</v>
      </c>
      <c r="AQ205" s="3">
        <v>4.1780999999999997E-3</v>
      </c>
      <c r="AR205" s="4">
        <v>0</v>
      </c>
      <c r="AS205" t="s">
        <v>51</v>
      </c>
      <c r="AT205" s="3">
        <v>3.1591139999999997E-2</v>
      </c>
      <c r="AU205" s="3">
        <v>6.5160949999999995E-2</v>
      </c>
      <c r="AV205" s="3">
        <v>0.23632858000000001</v>
      </c>
      <c r="AW205" s="3">
        <v>8.4165160000000003E-2</v>
      </c>
      <c r="AX205" s="3">
        <v>0.58275416999999996</v>
      </c>
    </row>
    <row r="206" spans="1:50" ht="19.5" customHeight="1" x14ac:dyDescent="0.2">
      <c r="A206" t="s">
        <v>41</v>
      </c>
      <c r="B206" t="s">
        <v>41</v>
      </c>
      <c r="C206" s="3">
        <v>2.5452944999999998</v>
      </c>
      <c r="D206" s="3">
        <v>0.1</v>
      </c>
      <c r="E206" s="3">
        <v>2.5000000000000001E-2</v>
      </c>
      <c r="F206" s="3">
        <v>5.0000000000000001E-4</v>
      </c>
      <c r="G206" s="4">
        <v>13</v>
      </c>
      <c r="H206" s="3">
        <v>78.099999999999994</v>
      </c>
      <c r="I206" s="4">
        <v>159</v>
      </c>
      <c r="J206" t="s">
        <v>42</v>
      </c>
      <c r="K206" t="s">
        <v>43</v>
      </c>
      <c r="L206" t="s">
        <v>43</v>
      </c>
      <c r="M206" t="s">
        <v>44</v>
      </c>
      <c r="O206" s="3">
        <v>93.7</v>
      </c>
      <c r="P206" s="4">
        <v>205</v>
      </c>
      <c r="Q206" s="4">
        <v>13</v>
      </c>
      <c r="R206" s="3">
        <v>1.438E-5</v>
      </c>
      <c r="S206" s="3">
        <v>5.1489999999999999E-4</v>
      </c>
      <c r="T206" s="3">
        <v>5.3087969999999998E-2</v>
      </c>
      <c r="U206" s="3">
        <v>8.7016339999999998E-2</v>
      </c>
      <c r="V206" s="3">
        <v>0.85936641999999996</v>
      </c>
      <c r="W206" s="3">
        <v>0.85936641999999996</v>
      </c>
      <c r="X206" s="3">
        <f t="shared" si="36"/>
        <v>1000.2</v>
      </c>
      <c r="Y206" s="4">
        <v>13</v>
      </c>
      <c r="Z206" s="3">
        <v>0.23</v>
      </c>
      <c r="AA206" s="3">
        <f t="shared" si="37"/>
        <v>6479.8197965485961</v>
      </c>
      <c r="AB206" s="3">
        <f t="shared" si="38"/>
        <v>1183.8354699999998</v>
      </c>
      <c r="AC206" s="3">
        <f t="shared" si="39"/>
        <v>1170.8354699999998</v>
      </c>
      <c r="AD206" s="12">
        <f t="shared" si="40"/>
        <v>8292.7007102373973</v>
      </c>
      <c r="AE206" s="12">
        <f t="shared" si="41"/>
        <v>8111.5721763912452</v>
      </c>
      <c r="AF206" s="12">
        <f t="shared" si="42"/>
        <v>498.44767665758434</v>
      </c>
      <c r="AG206" s="12">
        <f t="shared" si="43"/>
        <v>153.62240075614372</v>
      </c>
      <c r="AH206" s="12">
        <f t="shared" si="44"/>
        <v>6.1448960302457459E-2</v>
      </c>
      <c r="AI206" s="12">
        <f t="shared" si="45"/>
        <v>2.6861602239926117E-9</v>
      </c>
      <c r="AJ206" s="12">
        <f t="shared" si="46"/>
        <v>68.595295527914587</v>
      </c>
      <c r="AK206" s="12">
        <f t="shared" si="47"/>
        <v>0.3254733668650886</v>
      </c>
      <c r="AL206" s="3"/>
      <c r="AM206" s="3"/>
      <c r="AN206" s="3"/>
      <c r="AO206" s="4">
        <v>2</v>
      </c>
      <c r="AP206" s="4">
        <v>1</v>
      </c>
      <c r="AQ206" s="3">
        <v>0.99999970000000005</v>
      </c>
      <c r="AR206" s="4">
        <v>1</v>
      </c>
      <c r="AS206" t="s">
        <v>41</v>
      </c>
      <c r="AT206" s="3">
        <v>9.7920489999999999E-2</v>
      </c>
      <c r="AU206" s="3">
        <v>0.16485077000000001</v>
      </c>
      <c r="AV206" s="3">
        <v>0.36155369999999998</v>
      </c>
      <c r="AW206" s="3">
        <v>8.0033779999999999E-2</v>
      </c>
      <c r="AX206" s="3">
        <v>0.29564127000000001</v>
      </c>
    </row>
    <row r="207" spans="1:50" ht="19.5" customHeight="1" x14ac:dyDescent="0.2">
      <c r="A207" t="s">
        <v>41</v>
      </c>
      <c r="B207" t="s">
        <v>41</v>
      </c>
      <c r="C207" s="3">
        <v>2.5452944999999998</v>
      </c>
      <c r="D207" s="3">
        <v>0.1</v>
      </c>
      <c r="E207" s="3">
        <v>2.5000000000000001E-2</v>
      </c>
      <c r="F207" s="3">
        <v>1.5E-3</v>
      </c>
      <c r="G207" s="4">
        <v>13</v>
      </c>
      <c r="H207" s="3">
        <v>99.3</v>
      </c>
      <c r="I207" s="4">
        <v>197</v>
      </c>
      <c r="J207" t="s">
        <v>42</v>
      </c>
      <c r="K207" t="s">
        <v>43</v>
      </c>
      <c r="L207" t="s">
        <v>43</v>
      </c>
      <c r="M207" t="s">
        <v>71</v>
      </c>
      <c r="O207" s="3">
        <v>119.1</v>
      </c>
      <c r="P207" s="4">
        <v>206</v>
      </c>
      <c r="Q207" s="4">
        <v>14</v>
      </c>
      <c r="R207" s="3">
        <v>4.6520000000000002E-5</v>
      </c>
      <c r="S207" s="3">
        <v>1.66428E-3</v>
      </c>
      <c r="T207" s="3">
        <v>0.15322769999999999</v>
      </c>
      <c r="U207" s="3">
        <v>0.19129375000000001</v>
      </c>
      <c r="V207" s="3">
        <v>0.65376774999999998</v>
      </c>
      <c r="W207" s="3">
        <v>0.65376774999999998</v>
      </c>
      <c r="X207" s="3">
        <f t="shared" si="36"/>
        <v>1000.2</v>
      </c>
      <c r="Y207" s="4">
        <v>13</v>
      </c>
      <c r="Z207" s="3">
        <v>0.23</v>
      </c>
      <c r="AA207" s="3">
        <f t="shared" si="37"/>
        <v>6479.8197965485961</v>
      </c>
      <c r="AB207" s="3">
        <f t="shared" si="38"/>
        <v>403.27848999999998</v>
      </c>
      <c r="AC207" s="3">
        <f t="shared" si="39"/>
        <v>390.27848999999998</v>
      </c>
      <c r="AD207" s="12">
        <f t="shared" si="40"/>
        <v>962.32864199218977</v>
      </c>
      <c r="AE207" s="12">
        <f t="shared" si="41"/>
        <v>901.28579737680525</v>
      </c>
      <c r="AF207" s="12">
        <f t="shared" si="42"/>
        <v>498.44767665758434</v>
      </c>
      <c r="AG207" s="12">
        <f t="shared" si="43"/>
        <v>153.62240075614372</v>
      </c>
      <c r="AH207" s="12">
        <f t="shared" si="44"/>
        <v>0.55304064272211717</v>
      </c>
      <c r="AI207" s="12">
        <f t="shared" si="45"/>
        <v>6.9442564084554483E-8</v>
      </c>
      <c r="AJ207" s="12">
        <f t="shared" si="46"/>
        <v>205.78588658374375</v>
      </c>
      <c r="AK207" s="12">
        <f t="shared" si="47"/>
        <v>0.10849112228836286</v>
      </c>
      <c r="AL207" s="3"/>
      <c r="AM207" s="3"/>
      <c r="AN207" s="3"/>
      <c r="AO207" s="4">
        <v>2</v>
      </c>
      <c r="AP207" s="4">
        <v>1</v>
      </c>
      <c r="AQ207" s="3">
        <v>0.99998109999999996</v>
      </c>
      <c r="AR207" s="4">
        <v>1</v>
      </c>
      <c r="AS207" t="s">
        <v>41</v>
      </c>
      <c r="AT207" s="3">
        <v>7.0273479999999999E-2</v>
      </c>
      <c r="AU207" s="3">
        <v>0.12856598999999999</v>
      </c>
      <c r="AV207" s="3">
        <v>0.33759515000000001</v>
      </c>
      <c r="AW207" s="3">
        <v>8.7478700000000006E-2</v>
      </c>
      <c r="AX207" s="3">
        <v>0.37608668000000001</v>
      </c>
    </row>
    <row r="208" spans="1:50" ht="19.5" customHeight="1" x14ac:dyDescent="0.2">
      <c r="A208" t="s">
        <v>41</v>
      </c>
      <c r="B208" t="s">
        <v>41</v>
      </c>
      <c r="C208" s="3">
        <v>2.5452944999999998</v>
      </c>
      <c r="D208" s="3">
        <v>0.1</v>
      </c>
      <c r="E208" s="3">
        <v>2.5000000000000001E-2</v>
      </c>
      <c r="F208" s="3">
        <v>3.0000000000000001E-3</v>
      </c>
      <c r="G208" s="4">
        <v>13</v>
      </c>
      <c r="H208" s="3">
        <v>94.2</v>
      </c>
      <c r="I208" s="4">
        <v>209</v>
      </c>
      <c r="J208" t="s">
        <v>42</v>
      </c>
      <c r="K208" t="s">
        <v>43</v>
      </c>
      <c r="L208" t="s">
        <v>43</v>
      </c>
      <c r="M208" t="s">
        <v>71</v>
      </c>
      <c r="N208" t="s">
        <v>94</v>
      </c>
      <c r="O208" s="4">
        <v>113</v>
      </c>
      <c r="P208" s="4">
        <v>207</v>
      </c>
      <c r="Q208" s="4">
        <v>15</v>
      </c>
      <c r="R208" s="3">
        <v>2.7076999999999998E-4</v>
      </c>
      <c r="S208" s="3">
        <v>9.6075099999999997E-3</v>
      </c>
      <c r="T208" s="3">
        <v>0.50641888000000002</v>
      </c>
      <c r="U208" s="3">
        <v>0.23879364</v>
      </c>
      <c r="V208" s="3">
        <v>0.24490919999999999</v>
      </c>
      <c r="W208" s="3">
        <v>0.50641888000000002</v>
      </c>
      <c r="X208" s="3">
        <f t="shared" si="36"/>
        <v>1000.2</v>
      </c>
      <c r="Y208" s="4">
        <v>13</v>
      </c>
      <c r="Z208" s="3">
        <v>0.23</v>
      </c>
      <c r="AA208" s="3">
        <f t="shared" si="37"/>
        <v>6479.8197965485961</v>
      </c>
      <c r="AB208" s="3">
        <f t="shared" si="38"/>
        <v>208.13924499999999</v>
      </c>
      <c r="AC208" s="3">
        <f t="shared" si="39"/>
        <v>195.13924499999999</v>
      </c>
      <c r="AD208" s="12">
        <f t="shared" si="40"/>
        <v>256.34287165189363</v>
      </c>
      <c r="AE208" s="12">
        <f t="shared" si="41"/>
        <v>225.32144934420131</v>
      </c>
      <c r="AF208" s="12">
        <f t="shared" si="42"/>
        <v>498.44767665758434</v>
      </c>
      <c r="AG208" s="12">
        <f t="shared" si="43"/>
        <v>153.62240075614372</v>
      </c>
      <c r="AH208" s="12">
        <f t="shared" si="44"/>
        <v>2.2121625708884687</v>
      </c>
      <c r="AI208" s="12">
        <f t="shared" si="45"/>
        <v>5.2138425352972958E-7</v>
      </c>
      <c r="AJ208" s="12">
        <f t="shared" si="46"/>
        <v>411.57177316748749</v>
      </c>
      <c r="AK208" s="12">
        <f t="shared" si="47"/>
        <v>5.4245561144181428E-2</v>
      </c>
      <c r="AL208" s="3"/>
      <c r="AM208" s="3"/>
      <c r="AN208" s="3"/>
      <c r="AO208" s="4">
        <v>2</v>
      </c>
      <c r="AP208" s="4">
        <v>1</v>
      </c>
      <c r="AQ208" s="3">
        <v>0.97872159999999997</v>
      </c>
      <c r="AR208" s="4">
        <v>1</v>
      </c>
      <c r="AS208" t="s">
        <v>41</v>
      </c>
      <c r="AT208" s="3">
        <v>4.3224489999999997E-2</v>
      </c>
      <c r="AU208" s="3">
        <v>8.5955459999999997E-2</v>
      </c>
      <c r="AV208" s="3">
        <v>0.27968292</v>
      </c>
      <c r="AW208" s="3">
        <v>8.9018730000000004E-2</v>
      </c>
      <c r="AX208" s="3">
        <v>0.50211841000000002</v>
      </c>
    </row>
    <row r="209" spans="1:50" ht="19.5" customHeight="1" x14ac:dyDescent="0.2">
      <c r="A209" t="s">
        <v>60</v>
      </c>
      <c r="B209" t="s">
        <v>60</v>
      </c>
      <c r="C209" s="3">
        <v>2.5452944999999998</v>
      </c>
      <c r="D209" s="3">
        <v>0.1</v>
      </c>
      <c r="E209" s="3">
        <v>2.5000000000000001E-2</v>
      </c>
      <c r="F209" s="3">
        <v>4.0000000000000001E-3</v>
      </c>
      <c r="G209" s="4">
        <v>13</v>
      </c>
      <c r="H209" s="3">
        <v>92.8</v>
      </c>
      <c r="I209" s="2" t="s">
        <v>43</v>
      </c>
      <c r="J209" t="s">
        <v>43</v>
      </c>
      <c r="K209" t="s">
        <v>43</v>
      </c>
      <c r="L209" t="s">
        <v>43</v>
      </c>
      <c r="M209" t="s">
        <v>71</v>
      </c>
      <c r="N209" t="s">
        <v>95</v>
      </c>
      <c r="O209" s="3">
        <v>111.4</v>
      </c>
      <c r="P209" s="4">
        <v>208</v>
      </c>
      <c r="Q209" s="4">
        <v>16</v>
      </c>
      <c r="R209" s="3">
        <v>8.7573999999999996E-4</v>
      </c>
      <c r="S209" s="3">
        <v>3.0401299999999999E-2</v>
      </c>
      <c r="T209" s="3">
        <v>0.74421855000000003</v>
      </c>
      <c r="U209" s="3">
        <v>0.13341006999999999</v>
      </c>
      <c r="V209" s="3">
        <v>9.1094330000000001E-2</v>
      </c>
      <c r="W209" s="3">
        <v>0.74421855000000003</v>
      </c>
      <c r="X209" s="3">
        <f t="shared" si="36"/>
        <v>1000.2</v>
      </c>
      <c r="Y209" s="4">
        <v>13</v>
      </c>
      <c r="Z209" s="3">
        <v>0.23</v>
      </c>
      <c r="AA209" s="3">
        <f t="shared" si="37"/>
        <v>6479.8197965485961</v>
      </c>
      <c r="AB209" s="3">
        <f t="shared" si="38"/>
        <v>159.35443374999997</v>
      </c>
      <c r="AC209" s="3">
        <f t="shared" si="39"/>
        <v>146.35443374999997</v>
      </c>
      <c r="AD209" s="12">
        <f t="shared" si="40"/>
        <v>150.25938198688243</v>
      </c>
      <c r="AE209" s="12">
        <f t="shared" si="41"/>
        <v>126.74331525611321</v>
      </c>
      <c r="AF209" s="12">
        <f t="shared" si="42"/>
        <v>498.44767665758434</v>
      </c>
      <c r="AG209" s="12">
        <f t="shared" si="43"/>
        <v>153.62240075614372</v>
      </c>
      <c r="AH209" s="12">
        <f t="shared" si="44"/>
        <v>3.9327334593572774</v>
      </c>
      <c r="AI209" s="12">
        <f t="shared" si="45"/>
        <v>1.1859770752556203E-6</v>
      </c>
      <c r="AJ209" s="12">
        <f t="shared" si="46"/>
        <v>548.76236422331669</v>
      </c>
      <c r="AK209" s="12">
        <f t="shared" si="47"/>
        <v>4.0684170858136075E-2</v>
      </c>
      <c r="AL209" s="3"/>
      <c r="AM209" s="3"/>
      <c r="AN209" s="3"/>
      <c r="AO209" s="4">
        <v>2</v>
      </c>
      <c r="AP209" s="4">
        <v>0</v>
      </c>
      <c r="AQ209" s="3">
        <v>0.19672039999999999</v>
      </c>
      <c r="AR209" s="4">
        <v>0</v>
      </c>
      <c r="AS209" t="s">
        <v>51</v>
      </c>
      <c r="AT209" s="3">
        <v>3.1591139999999997E-2</v>
      </c>
      <c r="AU209" s="3">
        <v>6.5160949999999995E-2</v>
      </c>
      <c r="AV209" s="3">
        <v>0.23632858000000001</v>
      </c>
      <c r="AW209" s="3">
        <v>8.4165160000000003E-2</v>
      </c>
      <c r="AX209" s="3">
        <v>0.58275416999999996</v>
      </c>
    </row>
    <row r="210" spans="1:50" ht="19.5" customHeight="1" x14ac:dyDescent="0.2">
      <c r="A210" t="s">
        <v>48</v>
      </c>
      <c r="B210" t="s">
        <v>48</v>
      </c>
      <c r="C210" s="3">
        <v>2.5452944999999998</v>
      </c>
      <c r="D210" s="3">
        <v>0.15</v>
      </c>
      <c r="E210" s="3">
        <v>0.01</v>
      </c>
      <c r="F210" s="3">
        <v>5.0000000000000001E-4</v>
      </c>
      <c r="G210" s="4">
        <v>13</v>
      </c>
      <c r="H210" s="3">
        <v>32.799999999999997</v>
      </c>
      <c r="I210" s="4">
        <v>97</v>
      </c>
      <c r="J210" t="s">
        <v>45</v>
      </c>
      <c r="K210" t="s">
        <v>43</v>
      </c>
      <c r="L210" t="s">
        <v>43</v>
      </c>
      <c r="M210" t="s">
        <v>96</v>
      </c>
      <c r="O210" s="3">
        <v>39.299999999999997</v>
      </c>
      <c r="P210" s="4">
        <v>209</v>
      </c>
      <c r="Q210" s="4">
        <v>1</v>
      </c>
      <c r="R210" s="3">
        <v>9.9741000000000001E-4</v>
      </c>
      <c r="S210" s="3">
        <v>3.4475020000000002E-2</v>
      </c>
      <c r="T210" s="3">
        <v>0.76187841000000001</v>
      </c>
      <c r="U210" s="3">
        <v>0.12177713</v>
      </c>
      <c r="V210" s="3">
        <v>8.0872029999999998E-2</v>
      </c>
      <c r="W210" s="3">
        <v>0.76187841000000001</v>
      </c>
      <c r="X210" s="3">
        <f t="shared" si="36"/>
        <v>1000.3</v>
      </c>
      <c r="Y210" s="4">
        <v>33</v>
      </c>
      <c r="Z210" s="3">
        <v>0.49</v>
      </c>
      <c r="AA210" s="3">
        <f t="shared" si="37"/>
        <v>6480.4676489577678</v>
      </c>
      <c r="AB210" s="3">
        <f t="shared" si="38"/>
        <v>2527.3886099999995</v>
      </c>
      <c r="AC210" s="3">
        <f t="shared" si="39"/>
        <v>2494.3886099999995</v>
      </c>
      <c r="AD210" s="12">
        <f t="shared" si="40"/>
        <v>5865.6503085011291</v>
      </c>
      <c r="AE210" s="12">
        <f t="shared" si="41"/>
        <v>5713.4752412284015</v>
      </c>
      <c r="AF210" s="12">
        <f t="shared" si="42"/>
        <v>196.37780754417477</v>
      </c>
      <c r="AG210" s="12">
        <f t="shared" si="43"/>
        <v>13.748396501457728</v>
      </c>
      <c r="AH210" s="12">
        <f t="shared" si="44"/>
        <v>3.4370991253644317E-2</v>
      </c>
      <c r="AI210" s="12">
        <f t="shared" si="45"/>
        <v>1.1485271076779975E-8</v>
      </c>
      <c r="AJ210" s="12">
        <f t="shared" si="46"/>
        <v>9.6331485282233942</v>
      </c>
      <c r="AK210" s="12">
        <f t="shared" si="47"/>
        <v>1.4547151006213286</v>
      </c>
      <c r="AL210" s="3"/>
      <c r="AM210" s="3"/>
      <c r="AN210" s="3"/>
      <c r="AO210" s="4">
        <v>5</v>
      </c>
      <c r="AP210" s="4">
        <v>0</v>
      </c>
      <c r="AQ210" s="3">
        <v>1.3774399999999999E-2</v>
      </c>
      <c r="AR210" s="4">
        <v>0</v>
      </c>
      <c r="AS210" t="s">
        <v>51</v>
      </c>
      <c r="AT210" s="3">
        <v>0.10705936000000001</v>
      </c>
      <c r="AU210" s="3">
        <v>0.1754184</v>
      </c>
      <c r="AV210" s="3">
        <v>0.36485982</v>
      </c>
      <c r="AW210" s="3">
        <v>7.7293539999999994E-2</v>
      </c>
      <c r="AX210" s="3">
        <v>0.27536886999999999</v>
      </c>
    </row>
    <row r="211" spans="1:50" ht="19.5" customHeight="1" x14ac:dyDescent="0.2">
      <c r="A211" t="s">
        <v>60</v>
      </c>
      <c r="B211" t="s">
        <v>60</v>
      </c>
      <c r="C211" s="3">
        <v>2.5452944999999998</v>
      </c>
      <c r="D211" s="3">
        <v>0.15</v>
      </c>
      <c r="E211" s="3">
        <v>0.01</v>
      </c>
      <c r="F211" s="3">
        <v>1.5E-3</v>
      </c>
      <c r="G211" s="4">
        <v>13</v>
      </c>
      <c r="H211" s="3">
        <v>30.9</v>
      </c>
      <c r="I211" s="2" t="s">
        <v>43</v>
      </c>
      <c r="J211" t="s">
        <v>43</v>
      </c>
      <c r="K211" t="s">
        <v>43</v>
      </c>
      <c r="L211" t="s">
        <v>43</v>
      </c>
      <c r="M211" t="s">
        <v>49</v>
      </c>
      <c r="O211" s="3">
        <v>37.1</v>
      </c>
      <c r="P211" s="4">
        <v>210</v>
      </c>
      <c r="Q211" s="4">
        <v>2</v>
      </c>
      <c r="R211" s="3">
        <v>3.22062E-3</v>
      </c>
      <c r="S211" s="3">
        <v>0.10313806</v>
      </c>
      <c r="T211" s="3">
        <v>0.82082516000000005</v>
      </c>
      <c r="U211" s="3">
        <v>4.6347090000000001E-2</v>
      </c>
      <c r="V211" s="3">
        <v>2.6469070000000001E-2</v>
      </c>
      <c r="W211" s="3">
        <v>0.82082516000000005</v>
      </c>
      <c r="X211" s="3">
        <f t="shared" si="36"/>
        <v>1000.3</v>
      </c>
      <c r="Y211" s="4">
        <v>33</v>
      </c>
      <c r="Z211" s="3">
        <v>0.49</v>
      </c>
      <c r="AA211" s="3">
        <f t="shared" si="37"/>
        <v>6480.4676489577678</v>
      </c>
      <c r="AB211" s="3">
        <f t="shared" si="38"/>
        <v>864.46286999999984</v>
      </c>
      <c r="AC211" s="3">
        <f t="shared" si="39"/>
        <v>831.46286999999984</v>
      </c>
      <c r="AD211" s="12">
        <f t="shared" si="40"/>
        <v>686.22227144962039</v>
      </c>
      <c r="AE211" s="12">
        <f t="shared" si="41"/>
        <v>634.83058235871135</v>
      </c>
      <c r="AF211" s="12">
        <f t="shared" si="42"/>
        <v>196.37780754417477</v>
      </c>
      <c r="AG211" s="12">
        <f t="shared" si="43"/>
        <v>13.748396501457728</v>
      </c>
      <c r="AH211" s="12">
        <f t="shared" si="44"/>
        <v>0.30933892128279883</v>
      </c>
      <c r="AI211" s="12">
        <f t="shared" si="45"/>
        <v>2.9451937063665877E-7</v>
      </c>
      <c r="AJ211" s="12">
        <f t="shared" si="46"/>
        <v>28.899445584670183</v>
      </c>
      <c r="AK211" s="12">
        <f t="shared" si="47"/>
        <v>0.48490503354044284</v>
      </c>
      <c r="AL211" s="3"/>
      <c r="AM211" s="3"/>
      <c r="AN211" s="3"/>
      <c r="AO211" s="4">
        <v>5</v>
      </c>
      <c r="AP211" s="4">
        <v>0</v>
      </c>
      <c r="AQ211" s="3">
        <v>2.2163E-3</v>
      </c>
      <c r="AR211" s="4">
        <v>0</v>
      </c>
      <c r="AS211" t="s">
        <v>51</v>
      </c>
      <c r="AT211" s="3">
        <v>9.1985090000000005E-2</v>
      </c>
      <c r="AU211" s="3">
        <v>0.15762333000000001</v>
      </c>
      <c r="AV211" s="3">
        <v>0.35837869</v>
      </c>
      <c r="AW211" s="3">
        <v>8.1784869999999996E-2</v>
      </c>
      <c r="AX211" s="3">
        <v>0.31022801999999999</v>
      </c>
    </row>
    <row r="212" spans="1:50" ht="19.5" customHeight="1" x14ac:dyDescent="0.2">
      <c r="A212" t="s">
        <v>60</v>
      </c>
      <c r="B212" t="s">
        <v>60</v>
      </c>
      <c r="C212" s="3">
        <v>2.5452944999999998</v>
      </c>
      <c r="D212" s="3">
        <v>0.15</v>
      </c>
      <c r="E212" s="3">
        <v>0.01</v>
      </c>
      <c r="F212" s="3">
        <v>3.0000000000000001E-3</v>
      </c>
      <c r="G212" s="4">
        <v>13</v>
      </c>
      <c r="H212" s="3">
        <v>33.700000000000003</v>
      </c>
      <c r="I212" s="2" t="s">
        <v>43</v>
      </c>
      <c r="J212" t="s">
        <v>43</v>
      </c>
      <c r="K212" t="s">
        <v>43</v>
      </c>
      <c r="L212" t="s">
        <v>43</v>
      </c>
      <c r="M212" t="s">
        <v>49</v>
      </c>
      <c r="O212" s="3">
        <v>40.4</v>
      </c>
      <c r="P212" s="4">
        <v>211</v>
      </c>
      <c r="Q212" s="4">
        <v>3</v>
      </c>
      <c r="R212" s="3">
        <v>1.8462780000000002E-2</v>
      </c>
      <c r="S212" s="3">
        <v>0.39082885000000001</v>
      </c>
      <c r="T212" s="3">
        <v>0.57739792999999995</v>
      </c>
      <c r="U212" s="3">
        <v>8.6619100000000001E-3</v>
      </c>
      <c r="V212" s="3">
        <v>4.6485299999999997E-3</v>
      </c>
      <c r="W212" s="3">
        <v>0.57739792999999995</v>
      </c>
      <c r="X212" s="3">
        <f t="shared" si="36"/>
        <v>1000.3</v>
      </c>
      <c r="Y212" s="4">
        <v>33</v>
      </c>
      <c r="Z212" s="3">
        <v>0.49</v>
      </c>
      <c r="AA212" s="3">
        <f t="shared" si="37"/>
        <v>6480.4676489577678</v>
      </c>
      <c r="AB212" s="3">
        <f t="shared" si="38"/>
        <v>448.73143499999992</v>
      </c>
      <c r="AC212" s="3">
        <f t="shared" si="39"/>
        <v>415.73143499999992</v>
      </c>
      <c r="AD212" s="12">
        <f t="shared" si="40"/>
        <v>184.90349013513239</v>
      </c>
      <c r="AE212" s="12">
        <f t="shared" si="41"/>
        <v>158.70764558967784</v>
      </c>
      <c r="AF212" s="12">
        <f t="shared" si="42"/>
        <v>196.37780754417477</v>
      </c>
      <c r="AG212" s="12">
        <f t="shared" si="43"/>
        <v>13.748396501457728</v>
      </c>
      <c r="AH212" s="12">
        <f t="shared" si="44"/>
        <v>1.2373556851311953</v>
      </c>
      <c r="AI212" s="12">
        <f t="shared" si="45"/>
        <v>2.1860674599110745E-6</v>
      </c>
      <c r="AJ212" s="12">
        <f t="shared" si="46"/>
        <v>57.798891169340365</v>
      </c>
      <c r="AK212" s="12">
        <f t="shared" si="47"/>
        <v>0.24245251677022142</v>
      </c>
      <c r="AL212" s="3"/>
      <c r="AM212" s="3"/>
      <c r="AN212" s="3"/>
      <c r="AO212" s="4">
        <v>5</v>
      </c>
      <c r="AP212" s="4">
        <v>0</v>
      </c>
      <c r="AQ212" s="3">
        <v>8.9599999999999996E-5</v>
      </c>
      <c r="AR212" s="4">
        <v>0</v>
      </c>
      <c r="AS212" t="s">
        <v>51</v>
      </c>
      <c r="AT212" s="3">
        <v>7.399435E-2</v>
      </c>
      <c r="AU212" s="3">
        <v>0.13385153999999999</v>
      </c>
      <c r="AV212" s="3">
        <v>0.34238453000000002</v>
      </c>
      <c r="AW212" s="3">
        <v>8.6637640000000002E-2</v>
      </c>
      <c r="AX212" s="3">
        <v>0.36313193999999999</v>
      </c>
    </row>
    <row r="213" spans="1:50" ht="19.5" customHeight="1" x14ac:dyDescent="0.2">
      <c r="A213" t="s">
        <v>60</v>
      </c>
      <c r="B213" t="s">
        <v>60</v>
      </c>
      <c r="C213" s="3">
        <v>2.5452944999999998</v>
      </c>
      <c r="D213" s="3">
        <v>0.15</v>
      </c>
      <c r="E213" s="3">
        <v>0.01</v>
      </c>
      <c r="F213" s="3">
        <v>4.0000000000000001E-3</v>
      </c>
      <c r="G213" s="4">
        <v>13</v>
      </c>
      <c r="H213" s="3">
        <v>31.4</v>
      </c>
      <c r="I213" s="2" t="s">
        <v>43</v>
      </c>
      <c r="J213" t="s">
        <v>43</v>
      </c>
      <c r="K213" t="s">
        <v>43</v>
      </c>
      <c r="L213" t="s">
        <v>43</v>
      </c>
      <c r="M213" t="s">
        <v>49</v>
      </c>
      <c r="O213" s="3">
        <v>37.700000000000003</v>
      </c>
      <c r="P213" s="4">
        <v>212</v>
      </c>
      <c r="Q213" s="4">
        <v>4</v>
      </c>
      <c r="R213" s="3">
        <v>5.7379970000000002E-2</v>
      </c>
      <c r="S213" s="3">
        <v>0.63419669999999995</v>
      </c>
      <c r="T213" s="3">
        <v>0.30427215000000002</v>
      </c>
      <c r="U213" s="3">
        <v>2.7101299999999998E-3</v>
      </c>
      <c r="V213" s="3">
        <v>1.4410499999999999E-3</v>
      </c>
      <c r="W213" s="3">
        <v>0.63419669999999995</v>
      </c>
      <c r="X213" s="3">
        <f t="shared" si="36"/>
        <v>1000.3</v>
      </c>
      <c r="Y213" s="4">
        <v>33</v>
      </c>
      <c r="Z213" s="3">
        <v>0.49</v>
      </c>
      <c r="AA213" s="3">
        <f t="shared" si="37"/>
        <v>6480.4676489577678</v>
      </c>
      <c r="AB213" s="3">
        <f t="shared" si="38"/>
        <v>344.79857624999994</v>
      </c>
      <c r="AC213" s="3">
        <f t="shared" si="39"/>
        <v>311.79857624999994</v>
      </c>
      <c r="AD213" s="12">
        <f t="shared" si="40"/>
        <v>109.16993405328468</v>
      </c>
      <c r="AE213" s="12">
        <f t="shared" si="41"/>
        <v>89.273050644193773</v>
      </c>
      <c r="AF213" s="12">
        <f t="shared" si="42"/>
        <v>196.37780754417477</v>
      </c>
      <c r="AG213" s="12">
        <f t="shared" si="43"/>
        <v>13.748396501457728</v>
      </c>
      <c r="AH213" s="12">
        <f t="shared" si="44"/>
        <v>2.1997434402332363</v>
      </c>
      <c r="AI213" s="12">
        <f t="shared" si="45"/>
        <v>4.9367866285859741E-6</v>
      </c>
      <c r="AJ213" s="12">
        <f t="shared" si="46"/>
        <v>77.065188225787153</v>
      </c>
      <c r="AK213" s="12">
        <f t="shared" si="47"/>
        <v>0.18183938757766607</v>
      </c>
      <c r="AL213" s="3"/>
      <c r="AM213" s="3"/>
      <c r="AN213" s="3"/>
      <c r="AO213" s="4">
        <v>5</v>
      </c>
      <c r="AP213" s="4">
        <v>0</v>
      </c>
      <c r="AQ213" s="5">
        <v>7.7300000000000005E-6</v>
      </c>
      <c r="AR213" s="4">
        <v>0</v>
      </c>
      <c r="AS213" t="s">
        <v>51</v>
      </c>
      <c r="AT213" s="3">
        <v>6.4428490000000005E-2</v>
      </c>
      <c r="AU213" s="3">
        <v>0.11999371</v>
      </c>
      <c r="AV213" s="3">
        <v>0.32879763000000001</v>
      </c>
      <c r="AW213" s="3">
        <v>8.8607829999999999E-2</v>
      </c>
      <c r="AX213" s="3">
        <v>0.39817234000000001</v>
      </c>
    </row>
    <row r="214" spans="1:50" ht="19.5" customHeight="1" x14ac:dyDescent="0.2">
      <c r="A214" t="s">
        <v>41</v>
      </c>
      <c r="B214" t="s">
        <v>41</v>
      </c>
      <c r="C214" s="3">
        <v>2.5452944999999998</v>
      </c>
      <c r="D214" s="3">
        <v>0.15</v>
      </c>
      <c r="E214" s="3">
        <v>1.4999999999999999E-2</v>
      </c>
      <c r="F214" s="3">
        <v>5.0000000000000001E-4</v>
      </c>
      <c r="G214" s="4">
        <v>13</v>
      </c>
      <c r="H214" s="4">
        <v>40</v>
      </c>
      <c r="I214" s="4">
        <v>140</v>
      </c>
      <c r="J214" t="s">
        <v>42</v>
      </c>
      <c r="K214" t="s">
        <v>43</v>
      </c>
      <c r="L214" t="s">
        <v>43</v>
      </c>
      <c r="M214" t="s">
        <v>96</v>
      </c>
      <c r="O214" s="4">
        <v>48</v>
      </c>
      <c r="P214" s="4">
        <v>213</v>
      </c>
      <c r="Q214" s="4">
        <v>5</v>
      </c>
      <c r="R214" s="3">
        <v>2.8292999999999998E-4</v>
      </c>
      <c r="S214" s="3">
        <v>1.0034329999999999E-2</v>
      </c>
      <c r="T214" s="3">
        <v>0.51693937000000001</v>
      </c>
      <c r="U214" s="3">
        <v>0.23586551</v>
      </c>
      <c r="V214" s="3">
        <v>0.23687786</v>
      </c>
      <c r="W214" s="3">
        <v>0.51693937000000001</v>
      </c>
      <c r="X214" s="3">
        <f t="shared" si="36"/>
        <v>1000.3</v>
      </c>
      <c r="Y214" s="4">
        <v>33</v>
      </c>
      <c r="Z214" s="3">
        <v>0.49</v>
      </c>
      <c r="AA214" s="3">
        <f t="shared" si="37"/>
        <v>6480.4676489577678</v>
      </c>
      <c r="AB214" s="3">
        <f t="shared" si="38"/>
        <v>2527.3886099999995</v>
      </c>
      <c r="AC214" s="3">
        <f t="shared" si="39"/>
        <v>2494.3886099999995</v>
      </c>
      <c r="AD214" s="12">
        <f t="shared" si="40"/>
        <v>5865.6503085011291</v>
      </c>
      <c r="AE214" s="12">
        <f t="shared" si="41"/>
        <v>5713.4752412284015</v>
      </c>
      <c r="AF214" s="12">
        <f t="shared" si="42"/>
        <v>196.37780754417477</v>
      </c>
      <c r="AG214" s="12">
        <f t="shared" si="43"/>
        <v>30.933892128279886</v>
      </c>
      <c r="AH214" s="12">
        <f t="shared" si="44"/>
        <v>3.4370991253644317E-2</v>
      </c>
      <c r="AI214" s="12">
        <f t="shared" si="45"/>
        <v>1.1485271076779975E-8</v>
      </c>
      <c r="AJ214" s="12">
        <f t="shared" si="46"/>
        <v>14.449722792335091</v>
      </c>
      <c r="AK214" s="12">
        <f t="shared" si="47"/>
        <v>0.9698100670808858</v>
      </c>
      <c r="AL214" s="3"/>
      <c r="AM214" s="3"/>
      <c r="AN214" s="3"/>
      <c r="AO214" s="4">
        <v>1</v>
      </c>
      <c r="AP214" s="4">
        <v>1</v>
      </c>
      <c r="AQ214" s="3">
        <v>0.20437830000000001</v>
      </c>
      <c r="AR214" s="4">
        <v>0</v>
      </c>
      <c r="AS214" t="s">
        <v>41</v>
      </c>
      <c r="AT214" s="3">
        <v>0.10705936000000001</v>
      </c>
      <c r="AU214" s="3">
        <v>0.1754184</v>
      </c>
      <c r="AV214" s="3">
        <v>0.36485982</v>
      </c>
      <c r="AW214" s="3">
        <v>7.7293539999999994E-2</v>
      </c>
      <c r="AX214" s="3">
        <v>0.27536886999999999</v>
      </c>
    </row>
    <row r="215" spans="1:50" ht="19.5" customHeight="1" x14ac:dyDescent="0.2">
      <c r="A215" t="s">
        <v>48</v>
      </c>
      <c r="B215" t="s">
        <v>48</v>
      </c>
      <c r="C215" s="3">
        <v>2.5452944999999998</v>
      </c>
      <c r="D215" s="3">
        <v>0.15</v>
      </c>
      <c r="E215" s="3">
        <v>1.4999999999999999E-2</v>
      </c>
      <c r="F215" s="3">
        <v>1.5E-3</v>
      </c>
      <c r="G215" s="4">
        <v>13</v>
      </c>
      <c r="H215" s="3">
        <v>42.8</v>
      </c>
      <c r="I215" s="2" t="s">
        <v>43</v>
      </c>
      <c r="J215" t="s">
        <v>43</v>
      </c>
      <c r="K215" t="s">
        <v>43</v>
      </c>
      <c r="L215" t="s">
        <v>43</v>
      </c>
      <c r="M215" t="s">
        <v>49</v>
      </c>
      <c r="O215" s="3">
        <v>51.3</v>
      </c>
      <c r="P215" s="4">
        <v>214</v>
      </c>
      <c r="Q215" s="4">
        <v>6</v>
      </c>
      <c r="R215" s="3">
        <v>9.1503000000000005E-4</v>
      </c>
      <c r="S215" s="3">
        <v>3.1720579999999998E-2</v>
      </c>
      <c r="T215" s="3">
        <v>0.75041444000000002</v>
      </c>
      <c r="U215" s="3">
        <v>0.12942754000000001</v>
      </c>
      <c r="V215" s="3">
        <v>8.7522409999999995E-2</v>
      </c>
      <c r="W215" s="3">
        <v>0.75041444000000002</v>
      </c>
      <c r="X215" s="3">
        <f t="shared" si="36"/>
        <v>1000.3</v>
      </c>
      <c r="Y215" s="4">
        <v>33</v>
      </c>
      <c r="Z215" s="3">
        <v>0.49</v>
      </c>
      <c r="AA215" s="3">
        <f t="shared" si="37"/>
        <v>6480.4676489577678</v>
      </c>
      <c r="AB215" s="3">
        <f t="shared" si="38"/>
        <v>864.46286999999984</v>
      </c>
      <c r="AC215" s="3">
        <f t="shared" si="39"/>
        <v>831.46286999999984</v>
      </c>
      <c r="AD215" s="12">
        <f t="shared" si="40"/>
        <v>686.22227144962039</v>
      </c>
      <c r="AE215" s="12">
        <f t="shared" si="41"/>
        <v>634.83058235871135</v>
      </c>
      <c r="AF215" s="12">
        <f t="shared" si="42"/>
        <v>196.37780754417477</v>
      </c>
      <c r="AG215" s="12">
        <f t="shared" si="43"/>
        <v>30.933892128279886</v>
      </c>
      <c r="AH215" s="12">
        <f t="shared" si="44"/>
        <v>0.30933892128279883</v>
      </c>
      <c r="AI215" s="12">
        <f t="shared" si="45"/>
        <v>2.9451937063665877E-7</v>
      </c>
      <c r="AJ215" s="12">
        <f t="shared" si="46"/>
        <v>43.349168377005277</v>
      </c>
      <c r="AK215" s="12">
        <f t="shared" si="47"/>
        <v>0.32327002236029523</v>
      </c>
      <c r="AL215" s="3"/>
      <c r="AM215" s="3"/>
      <c r="AN215" s="3"/>
      <c r="AO215" s="4">
        <v>1</v>
      </c>
      <c r="AP215" s="4">
        <v>0</v>
      </c>
      <c r="AQ215" s="3">
        <v>3.6708200000000003E-2</v>
      </c>
      <c r="AR215" s="4">
        <v>0</v>
      </c>
      <c r="AS215" t="s">
        <v>51</v>
      </c>
      <c r="AT215" s="3">
        <v>9.1985090000000005E-2</v>
      </c>
      <c r="AU215" s="3">
        <v>0.15762333000000001</v>
      </c>
      <c r="AV215" s="3">
        <v>0.35837869</v>
      </c>
      <c r="AW215" s="3">
        <v>8.1784869999999996E-2</v>
      </c>
      <c r="AX215" s="3">
        <v>0.31022801999999999</v>
      </c>
    </row>
    <row r="216" spans="1:50" ht="19.5" customHeight="1" x14ac:dyDescent="0.2">
      <c r="A216" t="s">
        <v>60</v>
      </c>
      <c r="B216" t="s">
        <v>60</v>
      </c>
      <c r="C216" s="3">
        <v>2.5452944999999998</v>
      </c>
      <c r="D216" s="3">
        <v>0.15</v>
      </c>
      <c r="E216" s="3">
        <v>1.4999999999999999E-2</v>
      </c>
      <c r="F216" s="3">
        <v>3.0000000000000001E-3</v>
      </c>
      <c r="G216" s="4">
        <v>13</v>
      </c>
      <c r="H216" s="3">
        <v>44.6</v>
      </c>
      <c r="I216" s="2" t="s">
        <v>43</v>
      </c>
      <c r="J216" t="s">
        <v>43</v>
      </c>
      <c r="K216" t="s">
        <v>43</v>
      </c>
      <c r="L216" t="s">
        <v>43</v>
      </c>
      <c r="M216" t="s">
        <v>49</v>
      </c>
      <c r="O216" s="3">
        <v>53.5</v>
      </c>
      <c r="P216" s="4">
        <v>215</v>
      </c>
      <c r="Q216" s="4">
        <v>7</v>
      </c>
      <c r="R216" s="3">
        <v>5.3036200000000002E-3</v>
      </c>
      <c r="S216" s="3">
        <v>0.15885874</v>
      </c>
      <c r="T216" s="3">
        <v>0.79040913000000002</v>
      </c>
      <c r="U216" s="3">
        <v>2.9219740000000001E-2</v>
      </c>
      <c r="V216" s="3">
        <v>1.6208770000000001E-2</v>
      </c>
      <c r="W216" s="3">
        <v>0.79040913000000002</v>
      </c>
      <c r="X216" s="3">
        <f t="shared" si="36"/>
        <v>1000.3</v>
      </c>
      <c r="Y216" s="4">
        <v>33</v>
      </c>
      <c r="Z216" s="3">
        <v>0.49</v>
      </c>
      <c r="AA216" s="3">
        <f t="shared" si="37"/>
        <v>6480.4676489577678</v>
      </c>
      <c r="AB216" s="3">
        <f t="shared" si="38"/>
        <v>448.73143499999992</v>
      </c>
      <c r="AC216" s="3">
        <f t="shared" si="39"/>
        <v>415.73143499999992</v>
      </c>
      <c r="AD216" s="12">
        <f t="shared" si="40"/>
        <v>184.90349013513239</v>
      </c>
      <c r="AE216" s="12">
        <f t="shared" si="41"/>
        <v>158.70764558967784</v>
      </c>
      <c r="AF216" s="12">
        <f t="shared" si="42"/>
        <v>196.37780754417477</v>
      </c>
      <c r="AG216" s="12">
        <f t="shared" si="43"/>
        <v>30.933892128279886</v>
      </c>
      <c r="AH216" s="12">
        <f t="shared" si="44"/>
        <v>1.2373556851311953</v>
      </c>
      <c r="AI216" s="12">
        <f t="shared" si="45"/>
        <v>2.1860674599110745E-6</v>
      </c>
      <c r="AJ216" s="12">
        <f t="shared" si="46"/>
        <v>86.698336754010555</v>
      </c>
      <c r="AK216" s="12">
        <f t="shared" si="47"/>
        <v>0.16163501118014761</v>
      </c>
      <c r="AL216" s="3"/>
      <c r="AM216" s="3"/>
      <c r="AN216" s="3"/>
      <c r="AO216" s="4">
        <v>1</v>
      </c>
      <c r="AP216" s="4">
        <v>0</v>
      </c>
      <c r="AQ216" s="3">
        <v>1.389E-3</v>
      </c>
      <c r="AR216" s="4">
        <v>0</v>
      </c>
      <c r="AS216" t="s">
        <v>51</v>
      </c>
      <c r="AT216" s="3">
        <v>7.399435E-2</v>
      </c>
      <c r="AU216" s="3">
        <v>0.13385153999999999</v>
      </c>
      <c r="AV216" s="3">
        <v>0.34238453000000002</v>
      </c>
      <c r="AW216" s="3">
        <v>8.6637640000000002E-2</v>
      </c>
      <c r="AX216" s="3">
        <v>0.36313193999999999</v>
      </c>
    </row>
    <row r="217" spans="1:50" ht="19.5" customHeight="1" x14ac:dyDescent="0.2">
      <c r="A217" t="s">
        <v>60</v>
      </c>
      <c r="B217" t="s">
        <v>60</v>
      </c>
      <c r="C217" s="3">
        <v>2.5452944999999998</v>
      </c>
      <c r="D217" s="3">
        <v>0.15</v>
      </c>
      <c r="E217" s="3">
        <v>1.4999999999999999E-2</v>
      </c>
      <c r="F217" s="3">
        <v>4.0000000000000001E-3</v>
      </c>
      <c r="G217" s="4">
        <v>13</v>
      </c>
      <c r="H217" s="3">
        <v>46.4</v>
      </c>
      <c r="I217" s="2" t="s">
        <v>43</v>
      </c>
      <c r="J217" t="s">
        <v>43</v>
      </c>
      <c r="K217" t="s">
        <v>43</v>
      </c>
      <c r="L217" t="s">
        <v>43</v>
      </c>
      <c r="M217" t="s">
        <v>49</v>
      </c>
      <c r="O217" s="3">
        <v>55.7</v>
      </c>
      <c r="P217" s="4">
        <v>216</v>
      </c>
      <c r="Q217" s="4">
        <v>8</v>
      </c>
      <c r="R217" s="3">
        <v>1.6962339999999999E-2</v>
      </c>
      <c r="S217" s="3">
        <v>0.37164186999999999</v>
      </c>
      <c r="T217" s="3">
        <v>0.59690319000000003</v>
      </c>
      <c r="U217" s="3">
        <v>9.4272699999999997E-3</v>
      </c>
      <c r="V217" s="3">
        <v>5.0653299999999998E-3</v>
      </c>
      <c r="W217" s="3">
        <v>0.59690319000000003</v>
      </c>
      <c r="X217" s="3">
        <f t="shared" si="36"/>
        <v>1000.3</v>
      </c>
      <c r="Y217" s="4">
        <v>33</v>
      </c>
      <c r="Z217" s="3">
        <v>0.49</v>
      </c>
      <c r="AA217" s="3">
        <f t="shared" si="37"/>
        <v>6480.4676489577678</v>
      </c>
      <c r="AB217" s="3">
        <f t="shared" si="38"/>
        <v>344.79857624999994</v>
      </c>
      <c r="AC217" s="3">
        <f t="shared" si="39"/>
        <v>311.79857624999994</v>
      </c>
      <c r="AD217" s="12">
        <f t="shared" si="40"/>
        <v>109.16993405328468</v>
      </c>
      <c r="AE217" s="12">
        <f t="shared" si="41"/>
        <v>89.273050644193773</v>
      </c>
      <c r="AF217" s="12">
        <f t="shared" si="42"/>
        <v>196.37780754417477</v>
      </c>
      <c r="AG217" s="12">
        <f t="shared" si="43"/>
        <v>30.933892128279886</v>
      </c>
      <c r="AH217" s="12">
        <f t="shared" si="44"/>
        <v>2.1997434402332363</v>
      </c>
      <c r="AI217" s="12">
        <f t="shared" si="45"/>
        <v>4.9367866285859741E-6</v>
      </c>
      <c r="AJ217" s="12">
        <f t="shared" si="46"/>
        <v>115.59778233868073</v>
      </c>
      <c r="AK217" s="12">
        <f t="shared" si="47"/>
        <v>0.12122625838511072</v>
      </c>
      <c r="AL217" s="3"/>
      <c r="AM217" s="3"/>
      <c r="AN217" s="3"/>
      <c r="AO217" s="4">
        <v>1</v>
      </c>
      <c r="AP217" s="4">
        <v>0</v>
      </c>
      <c r="AQ217" s="3">
        <v>1.126E-4</v>
      </c>
      <c r="AR217" s="4">
        <v>0</v>
      </c>
      <c r="AS217" t="s">
        <v>51</v>
      </c>
      <c r="AT217" s="3">
        <v>6.4428490000000005E-2</v>
      </c>
      <c r="AU217" s="3">
        <v>0.11999371</v>
      </c>
      <c r="AV217" s="3">
        <v>0.32879763000000001</v>
      </c>
      <c r="AW217" s="3">
        <v>8.8607829999999999E-2</v>
      </c>
      <c r="AX217" s="3">
        <v>0.39817234000000001</v>
      </c>
    </row>
    <row r="218" spans="1:50" ht="19.5" customHeight="1" x14ac:dyDescent="0.2">
      <c r="A218" t="s">
        <v>41</v>
      </c>
      <c r="B218" t="s">
        <v>41</v>
      </c>
      <c r="C218" s="3">
        <v>2.5452944999999998</v>
      </c>
      <c r="D218" s="3">
        <v>0.15</v>
      </c>
      <c r="E218" s="3">
        <v>0.02</v>
      </c>
      <c r="F218" s="3">
        <v>5.0000000000000001E-4</v>
      </c>
      <c r="G218" s="4">
        <v>13</v>
      </c>
      <c r="H218" s="3">
        <v>46.6</v>
      </c>
      <c r="I218" s="4">
        <v>119</v>
      </c>
      <c r="J218" t="s">
        <v>42</v>
      </c>
      <c r="K218" t="s">
        <v>43</v>
      </c>
      <c r="L218" t="s">
        <v>43</v>
      </c>
      <c r="M218" t="s">
        <v>96</v>
      </c>
      <c r="O218" s="3">
        <v>55.9</v>
      </c>
      <c r="P218" s="4">
        <v>217</v>
      </c>
      <c r="Q218" s="4">
        <v>9</v>
      </c>
      <c r="R218" s="3">
        <v>8.0220000000000001E-5</v>
      </c>
      <c r="S218" s="3">
        <v>2.8660999999999999E-3</v>
      </c>
      <c r="T218" s="3">
        <v>0.23725992000000001</v>
      </c>
      <c r="U218" s="3">
        <v>0.23710675000000001</v>
      </c>
      <c r="V218" s="3">
        <v>0.52268702</v>
      </c>
      <c r="W218" s="3">
        <v>0.52268702</v>
      </c>
      <c r="X218" s="3">
        <f t="shared" si="36"/>
        <v>1000.3</v>
      </c>
      <c r="Y218" s="4">
        <v>33</v>
      </c>
      <c r="Z218" s="3">
        <v>0.49</v>
      </c>
      <c r="AA218" s="3">
        <f t="shared" si="37"/>
        <v>6480.4676489577678</v>
      </c>
      <c r="AB218" s="3">
        <f t="shared" si="38"/>
        <v>2527.3886099999995</v>
      </c>
      <c r="AC218" s="3">
        <f t="shared" si="39"/>
        <v>2494.3886099999995</v>
      </c>
      <c r="AD218" s="12">
        <f t="shared" si="40"/>
        <v>5865.6503085011291</v>
      </c>
      <c r="AE218" s="12">
        <f t="shared" si="41"/>
        <v>5713.4752412284015</v>
      </c>
      <c r="AF218" s="12">
        <f t="shared" si="42"/>
        <v>196.37780754417477</v>
      </c>
      <c r="AG218" s="12">
        <f t="shared" si="43"/>
        <v>54.993586005830913</v>
      </c>
      <c r="AH218" s="12">
        <f t="shared" si="44"/>
        <v>3.4370991253644317E-2</v>
      </c>
      <c r="AI218" s="12">
        <f t="shared" si="45"/>
        <v>1.1485271076779975E-8</v>
      </c>
      <c r="AJ218" s="12">
        <f t="shared" si="46"/>
        <v>19.266297056446788</v>
      </c>
      <c r="AK218" s="12">
        <f t="shared" si="47"/>
        <v>0.72735755031066429</v>
      </c>
      <c r="AL218" s="3"/>
      <c r="AM218" s="3"/>
      <c r="AN218" s="3"/>
      <c r="AO218" s="4">
        <v>2</v>
      </c>
      <c r="AP218" s="4">
        <v>1</v>
      </c>
      <c r="AQ218" s="3">
        <v>0.7118816</v>
      </c>
      <c r="AR218" s="4">
        <v>1</v>
      </c>
      <c r="AS218" t="s">
        <v>41</v>
      </c>
      <c r="AT218" s="3">
        <v>0.10705936000000001</v>
      </c>
      <c r="AU218" s="3">
        <v>0.1754184</v>
      </c>
      <c r="AV218" s="3">
        <v>0.36485982</v>
      </c>
      <c r="AW218" s="3">
        <v>7.7293539999999994E-2</v>
      </c>
      <c r="AX218" s="3">
        <v>0.27536886999999999</v>
      </c>
    </row>
    <row r="219" spans="1:50" ht="19.5" customHeight="1" x14ac:dyDescent="0.2">
      <c r="A219" t="s">
        <v>48</v>
      </c>
      <c r="B219" t="s">
        <v>48</v>
      </c>
      <c r="C219" s="3">
        <v>2.5452944999999998</v>
      </c>
      <c r="D219" s="3">
        <v>0.15</v>
      </c>
      <c r="E219" s="3">
        <v>0.02</v>
      </c>
      <c r="F219" s="3">
        <v>1.5E-3</v>
      </c>
      <c r="G219" s="4">
        <v>13</v>
      </c>
      <c r="H219" s="3">
        <v>51.4</v>
      </c>
      <c r="I219" s="4">
        <v>198</v>
      </c>
      <c r="J219" t="s">
        <v>54</v>
      </c>
      <c r="K219" t="s">
        <v>53</v>
      </c>
      <c r="L219" t="s">
        <v>43</v>
      </c>
      <c r="M219" t="s">
        <v>71</v>
      </c>
      <c r="N219" t="s">
        <v>97</v>
      </c>
      <c r="O219" s="3">
        <v>61.7</v>
      </c>
      <c r="P219" s="4">
        <v>218</v>
      </c>
      <c r="Q219" s="4">
        <v>10</v>
      </c>
      <c r="R219" s="3">
        <v>2.5954E-4</v>
      </c>
      <c r="S219" s="3">
        <v>9.2128599999999998E-3</v>
      </c>
      <c r="T219" s="3">
        <v>0.49623887</v>
      </c>
      <c r="U219" s="3">
        <v>0.24146050999999999</v>
      </c>
      <c r="V219" s="3">
        <v>0.25282821999999999</v>
      </c>
      <c r="W219" s="3">
        <v>0.49623887</v>
      </c>
      <c r="X219" s="3">
        <f t="shared" si="36"/>
        <v>1000.3</v>
      </c>
      <c r="Y219" s="4">
        <v>33</v>
      </c>
      <c r="Z219" s="3">
        <v>0.49</v>
      </c>
      <c r="AA219" s="3">
        <f t="shared" si="37"/>
        <v>6480.4676489577678</v>
      </c>
      <c r="AB219" s="3">
        <f t="shared" si="38"/>
        <v>864.46286999999984</v>
      </c>
      <c r="AC219" s="3">
        <f t="shared" si="39"/>
        <v>831.46286999999984</v>
      </c>
      <c r="AD219" s="12">
        <f t="shared" si="40"/>
        <v>686.22227144962039</v>
      </c>
      <c r="AE219" s="12">
        <f t="shared" si="41"/>
        <v>634.83058235871135</v>
      </c>
      <c r="AF219" s="12">
        <f t="shared" si="42"/>
        <v>196.37780754417477</v>
      </c>
      <c r="AG219" s="12">
        <f t="shared" si="43"/>
        <v>54.993586005830913</v>
      </c>
      <c r="AH219" s="12">
        <f t="shared" si="44"/>
        <v>0.30933892128279883</v>
      </c>
      <c r="AI219" s="12">
        <f t="shared" si="45"/>
        <v>2.9451937063665877E-7</v>
      </c>
      <c r="AJ219" s="12">
        <f t="shared" si="46"/>
        <v>57.798891169340365</v>
      </c>
      <c r="AK219" s="12">
        <f t="shared" si="47"/>
        <v>0.24245251677022142</v>
      </c>
      <c r="AL219" s="3"/>
      <c r="AM219" s="3"/>
      <c r="AN219" s="3"/>
      <c r="AO219" s="4">
        <v>2</v>
      </c>
      <c r="AP219" s="4">
        <v>0</v>
      </c>
      <c r="AQ219" s="3">
        <v>0.25676330000000003</v>
      </c>
      <c r="AR219" s="4">
        <v>0</v>
      </c>
      <c r="AS219" t="s">
        <v>51</v>
      </c>
      <c r="AT219" s="3">
        <v>9.1985090000000005E-2</v>
      </c>
      <c r="AU219" s="3">
        <v>0.15762333000000001</v>
      </c>
      <c r="AV219" s="3">
        <v>0.35837869</v>
      </c>
      <c r="AW219" s="3">
        <v>8.1784869999999996E-2</v>
      </c>
      <c r="AX219" s="3">
        <v>0.31022801999999999</v>
      </c>
    </row>
    <row r="220" spans="1:50" ht="19.5" customHeight="1" x14ac:dyDescent="0.2">
      <c r="A220" t="s">
        <v>48</v>
      </c>
      <c r="B220" t="s">
        <v>48</v>
      </c>
      <c r="C220" s="3">
        <v>2.5452944999999998</v>
      </c>
      <c r="D220" s="3">
        <v>0.15</v>
      </c>
      <c r="E220" s="3">
        <v>0.02</v>
      </c>
      <c r="F220" s="3">
        <v>3.0000000000000001E-3</v>
      </c>
      <c r="G220" s="4">
        <v>13</v>
      </c>
      <c r="H220" s="3">
        <v>53.8</v>
      </c>
      <c r="I220" s="4">
        <v>194</v>
      </c>
      <c r="J220" t="s">
        <v>54</v>
      </c>
      <c r="K220" t="s">
        <v>43</v>
      </c>
      <c r="L220" t="s">
        <v>43</v>
      </c>
      <c r="M220" t="s">
        <v>71</v>
      </c>
      <c r="O220" s="3">
        <v>64.5</v>
      </c>
      <c r="P220" s="4">
        <v>219</v>
      </c>
      <c r="Q220" s="4">
        <v>11</v>
      </c>
      <c r="R220" s="3">
        <v>1.5091E-3</v>
      </c>
      <c r="S220" s="3">
        <v>5.1227759999999997E-2</v>
      </c>
      <c r="T220" s="3">
        <v>0.80350725999999995</v>
      </c>
      <c r="U220" s="3">
        <v>8.8824760000000003E-2</v>
      </c>
      <c r="V220" s="3">
        <v>5.4931130000000002E-2</v>
      </c>
      <c r="W220" s="3">
        <v>0.80350725999999995</v>
      </c>
      <c r="X220" s="3">
        <f t="shared" si="36"/>
        <v>1000.3</v>
      </c>
      <c r="Y220" s="4">
        <v>33</v>
      </c>
      <c r="Z220" s="3">
        <v>0.49</v>
      </c>
      <c r="AA220" s="3">
        <f t="shared" si="37"/>
        <v>6480.4676489577678</v>
      </c>
      <c r="AB220" s="3">
        <f t="shared" si="38"/>
        <v>448.73143499999992</v>
      </c>
      <c r="AC220" s="3">
        <f t="shared" si="39"/>
        <v>415.73143499999992</v>
      </c>
      <c r="AD220" s="12">
        <f t="shared" si="40"/>
        <v>184.90349013513239</v>
      </c>
      <c r="AE220" s="12">
        <f t="shared" si="41"/>
        <v>158.70764558967784</v>
      </c>
      <c r="AF220" s="12">
        <f t="shared" si="42"/>
        <v>196.37780754417477</v>
      </c>
      <c r="AG220" s="12">
        <f t="shared" si="43"/>
        <v>54.993586005830913</v>
      </c>
      <c r="AH220" s="12">
        <f t="shared" si="44"/>
        <v>1.2373556851311953</v>
      </c>
      <c r="AI220" s="12">
        <f t="shared" si="45"/>
        <v>2.1860674599110745E-6</v>
      </c>
      <c r="AJ220" s="12">
        <f t="shared" si="46"/>
        <v>115.59778233868073</v>
      </c>
      <c r="AK220" s="12">
        <f t="shared" si="47"/>
        <v>0.12122625838511071</v>
      </c>
      <c r="AL220" s="3"/>
      <c r="AM220" s="3"/>
      <c r="AN220" s="3"/>
      <c r="AO220" s="4">
        <v>2</v>
      </c>
      <c r="AP220" s="4">
        <v>0</v>
      </c>
      <c r="AQ220" s="3">
        <v>1.1457200000000001E-2</v>
      </c>
      <c r="AR220" s="4">
        <v>0</v>
      </c>
      <c r="AS220" t="s">
        <v>51</v>
      </c>
      <c r="AT220" s="3">
        <v>7.399435E-2</v>
      </c>
      <c r="AU220" s="3">
        <v>0.13385153999999999</v>
      </c>
      <c r="AV220" s="3">
        <v>0.34238453000000002</v>
      </c>
      <c r="AW220" s="3">
        <v>8.6637640000000002E-2</v>
      </c>
      <c r="AX220" s="3">
        <v>0.36313193999999999</v>
      </c>
    </row>
    <row r="221" spans="1:50" ht="19.5" customHeight="1" x14ac:dyDescent="0.2">
      <c r="A221" t="s">
        <v>60</v>
      </c>
      <c r="B221" t="s">
        <v>60</v>
      </c>
      <c r="C221" s="3">
        <v>2.5452944999999998</v>
      </c>
      <c r="D221" s="3">
        <v>0.15</v>
      </c>
      <c r="E221" s="3">
        <v>0.02</v>
      </c>
      <c r="F221" s="3">
        <v>4.0000000000000001E-3</v>
      </c>
      <c r="G221" s="4">
        <v>13</v>
      </c>
      <c r="H221" s="3">
        <v>56.9</v>
      </c>
      <c r="I221" s="2" t="s">
        <v>43</v>
      </c>
      <c r="J221" t="s">
        <v>43</v>
      </c>
      <c r="K221" t="s">
        <v>43</v>
      </c>
      <c r="L221" t="s">
        <v>43</v>
      </c>
      <c r="M221" t="s">
        <v>49</v>
      </c>
      <c r="O221" s="3">
        <v>68.3</v>
      </c>
      <c r="P221" s="4">
        <v>220</v>
      </c>
      <c r="Q221" s="4">
        <v>12</v>
      </c>
      <c r="R221" s="3">
        <v>4.8672999999999998E-3</v>
      </c>
      <c r="S221" s="3">
        <v>0.14779550999999999</v>
      </c>
      <c r="T221" s="3">
        <v>0.79801655000000005</v>
      </c>
      <c r="U221" s="3">
        <v>3.1676900000000001E-2</v>
      </c>
      <c r="V221" s="3">
        <v>1.7643740000000002E-2</v>
      </c>
      <c r="W221" s="3">
        <v>0.79801655000000005</v>
      </c>
      <c r="X221" s="3">
        <f t="shared" si="36"/>
        <v>1000.3</v>
      </c>
      <c r="Y221" s="4">
        <v>33</v>
      </c>
      <c r="Z221" s="3">
        <v>0.49</v>
      </c>
      <c r="AA221" s="3">
        <f t="shared" si="37"/>
        <v>6480.4676489577678</v>
      </c>
      <c r="AB221" s="3">
        <f t="shared" si="38"/>
        <v>344.79857624999994</v>
      </c>
      <c r="AC221" s="3">
        <f t="shared" si="39"/>
        <v>311.79857624999994</v>
      </c>
      <c r="AD221" s="12">
        <f t="shared" si="40"/>
        <v>109.16993405328468</v>
      </c>
      <c r="AE221" s="12">
        <f t="shared" si="41"/>
        <v>89.273050644193773</v>
      </c>
      <c r="AF221" s="12">
        <f t="shared" si="42"/>
        <v>196.37780754417477</v>
      </c>
      <c r="AG221" s="12">
        <f t="shared" si="43"/>
        <v>54.993586005830913</v>
      </c>
      <c r="AH221" s="12">
        <f t="shared" si="44"/>
        <v>2.1997434402332363</v>
      </c>
      <c r="AI221" s="12">
        <f t="shared" si="45"/>
        <v>4.9367866285859741E-6</v>
      </c>
      <c r="AJ221" s="12">
        <f t="shared" si="46"/>
        <v>154.13037645157431</v>
      </c>
      <c r="AK221" s="12">
        <f t="shared" si="47"/>
        <v>9.0919693788833036E-2</v>
      </c>
      <c r="AL221" s="3"/>
      <c r="AM221" s="3"/>
      <c r="AN221" s="3"/>
      <c r="AO221" s="4">
        <v>2</v>
      </c>
      <c r="AP221" s="4">
        <v>0</v>
      </c>
      <c r="AQ221" s="3">
        <v>8.8840000000000002E-4</v>
      </c>
      <c r="AR221" s="4">
        <v>0</v>
      </c>
      <c r="AS221" t="s">
        <v>51</v>
      </c>
      <c r="AT221" s="3">
        <v>6.4428490000000005E-2</v>
      </c>
      <c r="AU221" s="3">
        <v>0.11999371</v>
      </c>
      <c r="AV221" s="3">
        <v>0.32879763000000001</v>
      </c>
      <c r="AW221" s="3">
        <v>8.8607829999999999E-2</v>
      </c>
      <c r="AX221" s="3">
        <v>0.39817234000000001</v>
      </c>
    </row>
    <row r="222" spans="1:50" ht="19.5" customHeight="1" x14ac:dyDescent="0.2">
      <c r="A222" t="s">
        <v>41</v>
      </c>
      <c r="B222" t="s">
        <v>41</v>
      </c>
      <c r="C222" s="3">
        <v>2.5452944999999998</v>
      </c>
      <c r="D222" s="3">
        <v>0.15</v>
      </c>
      <c r="E222" s="3">
        <v>2.5000000000000001E-2</v>
      </c>
      <c r="F222" s="3">
        <v>5.0000000000000001E-4</v>
      </c>
      <c r="G222" s="4">
        <v>13</v>
      </c>
      <c r="H222" s="3">
        <v>57.3</v>
      </c>
      <c r="I222" s="4">
        <v>156</v>
      </c>
      <c r="J222" t="s">
        <v>42</v>
      </c>
      <c r="K222" t="s">
        <v>45</v>
      </c>
      <c r="L222" t="s">
        <v>43</v>
      </c>
      <c r="M222" t="s">
        <v>44</v>
      </c>
      <c r="O222" s="3">
        <v>68.8</v>
      </c>
      <c r="P222" s="4">
        <v>221</v>
      </c>
      <c r="Q222" s="4">
        <v>13</v>
      </c>
      <c r="R222" s="3">
        <v>2.2739999999999999E-5</v>
      </c>
      <c r="S222" s="3">
        <v>8.1419000000000001E-4</v>
      </c>
      <c r="T222" s="3">
        <v>8.1407679999999996E-2</v>
      </c>
      <c r="U222" s="3">
        <v>0.12338157</v>
      </c>
      <c r="V222" s="3">
        <v>0.79437382000000001</v>
      </c>
      <c r="W222" s="3">
        <v>0.79437382000000001</v>
      </c>
      <c r="X222" s="3">
        <f t="shared" si="36"/>
        <v>1000.3</v>
      </c>
      <c r="Y222" s="4">
        <v>33</v>
      </c>
      <c r="Z222" s="3">
        <v>0.49</v>
      </c>
      <c r="AA222" s="3">
        <f t="shared" si="37"/>
        <v>6480.4676489577678</v>
      </c>
      <c r="AB222" s="3">
        <f t="shared" si="38"/>
        <v>2527.3886099999995</v>
      </c>
      <c r="AC222" s="3">
        <f t="shared" si="39"/>
        <v>2494.3886099999995</v>
      </c>
      <c r="AD222" s="12">
        <f t="shared" si="40"/>
        <v>5865.6503085011291</v>
      </c>
      <c r="AE222" s="12">
        <f t="shared" si="41"/>
        <v>5713.4752412284015</v>
      </c>
      <c r="AF222" s="12">
        <f t="shared" si="42"/>
        <v>196.37780754417477</v>
      </c>
      <c r="AG222" s="12">
        <f t="shared" si="43"/>
        <v>85.927478134110828</v>
      </c>
      <c r="AH222" s="12">
        <f t="shared" si="44"/>
        <v>3.4370991253644317E-2</v>
      </c>
      <c r="AI222" s="12">
        <f t="shared" si="45"/>
        <v>1.1485271076779975E-8</v>
      </c>
      <c r="AJ222" s="12">
        <f t="shared" si="46"/>
        <v>24.082871320558485</v>
      </c>
      <c r="AK222" s="12">
        <f t="shared" si="47"/>
        <v>0.58188604024853152</v>
      </c>
      <c r="AL222" s="3"/>
      <c r="AM222" s="3"/>
      <c r="AN222" s="3"/>
      <c r="AO222" s="4">
        <v>2</v>
      </c>
      <c r="AP222" s="4">
        <v>1</v>
      </c>
      <c r="AQ222" s="3">
        <v>0.95172310000000004</v>
      </c>
      <c r="AR222" s="4">
        <v>1</v>
      </c>
      <c r="AS222" t="s">
        <v>41</v>
      </c>
      <c r="AT222" s="3">
        <v>0.10705936000000001</v>
      </c>
      <c r="AU222" s="3">
        <v>0.1754184</v>
      </c>
      <c r="AV222" s="3">
        <v>0.36485982</v>
      </c>
      <c r="AW222" s="3">
        <v>7.7293539999999994E-2</v>
      </c>
      <c r="AX222" s="3">
        <v>0.27536886999999999</v>
      </c>
    </row>
    <row r="223" spans="1:50" ht="19.5" customHeight="1" x14ac:dyDescent="0.2">
      <c r="A223" t="s">
        <v>48</v>
      </c>
      <c r="B223" t="s">
        <v>48</v>
      </c>
      <c r="C223" s="3">
        <v>2.5452944999999998</v>
      </c>
      <c r="D223" s="3">
        <v>0.15</v>
      </c>
      <c r="E223" s="3">
        <v>2.5000000000000001E-2</v>
      </c>
      <c r="F223" s="3">
        <v>1.5E-3</v>
      </c>
      <c r="G223" s="4">
        <v>13</v>
      </c>
      <c r="H223" s="3">
        <v>67.3</v>
      </c>
      <c r="I223" s="4">
        <v>196</v>
      </c>
      <c r="J223" t="s">
        <v>54</v>
      </c>
      <c r="K223" t="s">
        <v>43</v>
      </c>
      <c r="L223" t="s">
        <v>43</v>
      </c>
      <c r="M223" t="s">
        <v>71</v>
      </c>
      <c r="N223" t="s">
        <v>98</v>
      </c>
      <c r="O223" s="3">
        <v>80.8</v>
      </c>
      <c r="P223" s="4">
        <v>222</v>
      </c>
      <c r="Q223" s="4">
        <v>14</v>
      </c>
      <c r="R223" s="3">
        <v>7.3579999999999997E-5</v>
      </c>
      <c r="S223" s="3">
        <v>2.6298099999999998E-3</v>
      </c>
      <c r="T223" s="3">
        <v>0.22210916999999999</v>
      </c>
      <c r="U223" s="3">
        <v>0.23102802</v>
      </c>
      <c r="V223" s="3">
        <v>0.54415941000000001</v>
      </c>
      <c r="W223" s="3">
        <v>0.54415941000000001</v>
      </c>
      <c r="X223" s="3">
        <f t="shared" si="36"/>
        <v>1000.3</v>
      </c>
      <c r="Y223" s="4">
        <v>33</v>
      </c>
      <c r="Z223" s="3">
        <v>0.49</v>
      </c>
      <c r="AA223" s="3">
        <f t="shared" si="37"/>
        <v>6480.4676489577678</v>
      </c>
      <c r="AB223" s="3">
        <f t="shared" si="38"/>
        <v>864.46286999999984</v>
      </c>
      <c r="AC223" s="3">
        <f t="shared" si="39"/>
        <v>831.46286999999984</v>
      </c>
      <c r="AD223" s="12">
        <f t="shared" si="40"/>
        <v>686.22227144962039</v>
      </c>
      <c r="AE223" s="12">
        <f t="shared" si="41"/>
        <v>634.83058235871135</v>
      </c>
      <c r="AF223" s="12">
        <f t="shared" si="42"/>
        <v>196.37780754417477</v>
      </c>
      <c r="AG223" s="12">
        <f t="shared" si="43"/>
        <v>85.927478134110828</v>
      </c>
      <c r="AH223" s="12">
        <f t="shared" si="44"/>
        <v>0.30933892128279883</v>
      </c>
      <c r="AI223" s="12">
        <f t="shared" si="45"/>
        <v>2.9451937063665877E-7</v>
      </c>
      <c r="AJ223" s="12">
        <f t="shared" si="46"/>
        <v>72.24861396167546</v>
      </c>
      <c r="AK223" s="12">
        <f t="shared" si="47"/>
        <v>0.19396201341617716</v>
      </c>
      <c r="AL223" s="3"/>
      <c r="AM223" s="3"/>
      <c r="AN223" s="3"/>
      <c r="AO223" s="4">
        <v>2</v>
      </c>
      <c r="AP223" s="4">
        <v>0</v>
      </c>
      <c r="AQ223" s="3">
        <v>0.72289930000000002</v>
      </c>
      <c r="AR223" s="4">
        <v>1</v>
      </c>
      <c r="AS223" t="s">
        <v>51</v>
      </c>
      <c r="AT223" s="3">
        <v>9.1985090000000005E-2</v>
      </c>
      <c r="AU223" s="3">
        <v>0.15762333000000001</v>
      </c>
      <c r="AV223" s="3">
        <v>0.35837869</v>
      </c>
      <c r="AW223" s="3">
        <v>8.1784869999999996E-2</v>
      </c>
      <c r="AX223" s="3">
        <v>0.31022801999999999</v>
      </c>
    </row>
    <row r="224" spans="1:50" ht="19.5" customHeight="1" x14ac:dyDescent="0.2">
      <c r="A224" t="s">
        <v>60</v>
      </c>
      <c r="B224" t="s">
        <v>60</v>
      </c>
      <c r="C224" s="3">
        <v>2.5452944999999998</v>
      </c>
      <c r="D224" s="3">
        <v>0.15</v>
      </c>
      <c r="E224" s="3">
        <v>2.5000000000000001E-2</v>
      </c>
      <c r="F224" s="3">
        <v>3.0000000000000001E-3</v>
      </c>
      <c r="G224" s="4">
        <v>13</v>
      </c>
      <c r="H224" s="3">
        <v>68.3</v>
      </c>
      <c r="I224" s="2" t="s">
        <v>43</v>
      </c>
      <c r="J224" t="s">
        <v>43</v>
      </c>
      <c r="K224" t="s">
        <v>43</v>
      </c>
      <c r="L224" t="s">
        <v>43</v>
      </c>
      <c r="M224" t="s">
        <v>71</v>
      </c>
      <c r="O224" s="3">
        <v>81.900000000000006</v>
      </c>
      <c r="P224" s="4">
        <v>223</v>
      </c>
      <c r="Q224" s="4">
        <v>15</v>
      </c>
      <c r="R224" s="3">
        <v>4.2822999999999998E-4</v>
      </c>
      <c r="S224" s="3">
        <v>1.510763E-2</v>
      </c>
      <c r="T224" s="3">
        <v>0.61248952999999995</v>
      </c>
      <c r="U224" s="3">
        <v>0.20181461000000001</v>
      </c>
      <c r="V224" s="3">
        <v>0.17015999000000001</v>
      </c>
      <c r="W224" s="3">
        <v>0.61248952999999995</v>
      </c>
      <c r="X224" s="3">
        <f t="shared" si="36"/>
        <v>1000.3</v>
      </c>
      <c r="Y224" s="4">
        <v>33</v>
      </c>
      <c r="Z224" s="3">
        <v>0.49</v>
      </c>
      <c r="AA224" s="3">
        <f t="shared" si="37"/>
        <v>6480.4676489577678</v>
      </c>
      <c r="AB224" s="3">
        <f t="shared" si="38"/>
        <v>448.73143499999992</v>
      </c>
      <c r="AC224" s="3">
        <f t="shared" si="39"/>
        <v>415.73143499999992</v>
      </c>
      <c r="AD224" s="12">
        <f t="shared" si="40"/>
        <v>184.90349013513239</v>
      </c>
      <c r="AE224" s="12">
        <f t="shared" si="41"/>
        <v>158.70764558967784</v>
      </c>
      <c r="AF224" s="12">
        <f t="shared" si="42"/>
        <v>196.37780754417477</v>
      </c>
      <c r="AG224" s="12">
        <f t="shared" si="43"/>
        <v>85.927478134110828</v>
      </c>
      <c r="AH224" s="12">
        <f t="shared" si="44"/>
        <v>1.2373556851311953</v>
      </c>
      <c r="AI224" s="12">
        <f t="shared" si="45"/>
        <v>2.1860674599110745E-6</v>
      </c>
      <c r="AJ224" s="12">
        <f t="shared" si="46"/>
        <v>144.49722792335092</v>
      </c>
      <c r="AK224" s="12">
        <f t="shared" si="47"/>
        <v>9.6981006708088582E-2</v>
      </c>
      <c r="AL224" s="3"/>
      <c r="AM224" s="3"/>
      <c r="AN224" s="3"/>
      <c r="AO224" s="4">
        <v>2</v>
      </c>
      <c r="AP224" s="4">
        <v>0</v>
      </c>
      <c r="AQ224" s="3">
        <v>7.4887800000000004E-2</v>
      </c>
      <c r="AR224" s="4">
        <v>0</v>
      </c>
      <c r="AS224" t="s">
        <v>51</v>
      </c>
      <c r="AT224" s="3">
        <v>7.399435E-2</v>
      </c>
      <c r="AU224" s="3">
        <v>0.13385153999999999</v>
      </c>
      <c r="AV224" s="3">
        <v>0.34238453000000002</v>
      </c>
      <c r="AW224" s="3">
        <v>8.6637640000000002E-2</v>
      </c>
      <c r="AX224" s="3">
        <v>0.36313193999999999</v>
      </c>
    </row>
    <row r="225" spans="1:50" ht="19.5" customHeight="1" x14ac:dyDescent="0.2">
      <c r="A225" t="s">
        <v>60</v>
      </c>
      <c r="B225" t="s">
        <v>60</v>
      </c>
      <c r="C225" s="3">
        <v>2.5452944999999998</v>
      </c>
      <c r="D225" s="3">
        <v>0.15</v>
      </c>
      <c r="E225" s="3">
        <v>2.5000000000000001E-2</v>
      </c>
      <c r="F225" s="3">
        <v>4.0000000000000001E-3</v>
      </c>
      <c r="G225" s="4">
        <v>13</v>
      </c>
      <c r="H225" s="3">
        <v>62.3</v>
      </c>
      <c r="I225" s="2" t="s">
        <v>43</v>
      </c>
      <c r="J225" t="s">
        <v>43</v>
      </c>
      <c r="K225" t="s">
        <v>43</v>
      </c>
      <c r="L225" t="s">
        <v>43</v>
      </c>
      <c r="M225" t="s">
        <v>49</v>
      </c>
      <c r="O225" s="3">
        <v>74.8</v>
      </c>
      <c r="P225" s="4">
        <v>224</v>
      </c>
      <c r="Q225" s="4">
        <v>16</v>
      </c>
      <c r="R225" s="3">
        <v>1.38452E-3</v>
      </c>
      <c r="S225" s="3">
        <v>4.7204389999999999E-2</v>
      </c>
      <c r="T225" s="3">
        <v>0.79670408999999998</v>
      </c>
      <c r="U225" s="3">
        <v>9.5120410000000002E-2</v>
      </c>
      <c r="V225" s="3">
        <v>5.9586590000000002E-2</v>
      </c>
      <c r="W225" s="3">
        <v>0.79670408999999998</v>
      </c>
      <c r="X225" s="3">
        <f t="shared" si="36"/>
        <v>1000.3</v>
      </c>
      <c r="Y225" s="4">
        <v>33</v>
      </c>
      <c r="Z225" s="3">
        <v>0.49</v>
      </c>
      <c r="AA225" s="3">
        <f t="shared" si="37"/>
        <v>6480.4676489577678</v>
      </c>
      <c r="AB225" s="3">
        <f t="shared" si="38"/>
        <v>344.79857624999994</v>
      </c>
      <c r="AC225" s="3">
        <f t="shared" si="39"/>
        <v>311.79857624999994</v>
      </c>
      <c r="AD225" s="12">
        <f t="shared" si="40"/>
        <v>109.16993405328468</v>
      </c>
      <c r="AE225" s="12">
        <f t="shared" si="41"/>
        <v>89.273050644193773</v>
      </c>
      <c r="AF225" s="12">
        <f t="shared" si="42"/>
        <v>196.37780754417477</v>
      </c>
      <c r="AG225" s="12">
        <f t="shared" si="43"/>
        <v>85.927478134110828</v>
      </c>
      <c r="AH225" s="12">
        <f t="shared" si="44"/>
        <v>2.1997434402332363</v>
      </c>
      <c r="AI225" s="12">
        <f t="shared" si="45"/>
        <v>4.9367866285859741E-6</v>
      </c>
      <c r="AJ225" s="12">
        <f t="shared" si="46"/>
        <v>192.66297056446788</v>
      </c>
      <c r="AK225" s="12">
        <f t="shared" si="47"/>
        <v>7.273575503106644E-2</v>
      </c>
      <c r="AL225" s="3"/>
      <c r="AM225" s="3"/>
      <c r="AN225" s="3"/>
      <c r="AO225" s="4">
        <v>2</v>
      </c>
      <c r="AP225" s="4">
        <v>0</v>
      </c>
      <c r="AQ225" s="3">
        <v>5.8772E-3</v>
      </c>
      <c r="AR225" s="4">
        <v>0</v>
      </c>
      <c r="AS225" t="s">
        <v>51</v>
      </c>
      <c r="AT225" s="3">
        <v>6.4428490000000005E-2</v>
      </c>
      <c r="AU225" s="3">
        <v>0.11999371</v>
      </c>
      <c r="AV225" s="3">
        <v>0.32879763000000001</v>
      </c>
      <c r="AW225" s="3">
        <v>8.8607829999999999E-2</v>
      </c>
      <c r="AX225" s="3">
        <v>0.39817234000000001</v>
      </c>
    </row>
    <row r="226" spans="1:50" ht="19.5" customHeight="1" x14ac:dyDescent="0.2">
      <c r="A226" t="s">
        <v>68</v>
      </c>
      <c r="B226" t="s">
        <v>68</v>
      </c>
      <c r="C226" s="3">
        <v>2.5452944999999998</v>
      </c>
      <c r="D226" s="3">
        <v>0.25</v>
      </c>
      <c r="E226" s="3">
        <v>0.01</v>
      </c>
      <c r="F226" s="3">
        <v>5.0000000000000001E-4</v>
      </c>
      <c r="G226" s="4">
        <v>13</v>
      </c>
      <c r="H226" s="3">
        <v>23.1</v>
      </c>
      <c r="I226" s="2" t="s">
        <v>43</v>
      </c>
      <c r="J226" t="s">
        <v>43</v>
      </c>
      <c r="K226" t="s">
        <v>43</v>
      </c>
      <c r="L226" t="s">
        <v>43</v>
      </c>
      <c r="M226" t="s">
        <v>67</v>
      </c>
      <c r="O226" s="3">
        <v>27.7</v>
      </c>
      <c r="P226" s="4">
        <v>225</v>
      </c>
      <c r="Q226" s="4">
        <v>1</v>
      </c>
      <c r="R226" s="3">
        <v>2.4917799999999999E-3</v>
      </c>
      <c r="S226" s="3">
        <v>8.1770469999999998E-2</v>
      </c>
      <c r="T226" s="3">
        <v>0.82352446000000001</v>
      </c>
      <c r="U226" s="3">
        <v>5.8240899999999998E-2</v>
      </c>
      <c r="V226" s="3">
        <v>3.3972410000000001E-2</v>
      </c>
      <c r="W226" s="3">
        <v>0.82352446000000001</v>
      </c>
      <c r="X226" s="3">
        <f t="shared" si="36"/>
        <v>1000.5</v>
      </c>
      <c r="Y226" s="4">
        <v>64</v>
      </c>
      <c r="Z226" s="3">
        <v>0.96</v>
      </c>
      <c r="AA226" s="3">
        <f t="shared" si="37"/>
        <v>6481.7633537761149</v>
      </c>
      <c r="AB226" s="3">
        <f t="shared" si="38"/>
        <v>4950.965439999999</v>
      </c>
      <c r="AC226" s="3">
        <f t="shared" si="39"/>
        <v>4886.965439999999</v>
      </c>
      <c r="AD226" s="12">
        <f t="shared" si="40"/>
        <v>5984.389352557223</v>
      </c>
      <c r="AE226" s="12">
        <f t="shared" si="41"/>
        <v>5830.671682557223</v>
      </c>
      <c r="AF226" s="12">
        <f t="shared" si="42"/>
        <v>101.27755240275179</v>
      </c>
      <c r="AG226" s="12">
        <f t="shared" si="43"/>
        <v>6.947916666666667</v>
      </c>
      <c r="AH226" s="12">
        <f t="shared" si="44"/>
        <v>1.7369791666666665E-2</v>
      </c>
      <c r="AI226" s="12">
        <f t="shared" si="45"/>
        <v>2.1607656517439348E-8</v>
      </c>
      <c r="AJ226" s="12">
        <f t="shared" si="46"/>
        <v>3.4960787267254738</v>
      </c>
      <c r="AK226" s="12">
        <f t="shared" si="47"/>
        <v>2.8785607196401797</v>
      </c>
      <c r="AL226" s="3"/>
      <c r="AM226" s="3"/>
      <c r="AN226" s="3"/>
      <c r="AO226" s="4">
        <v>1</v>
      </c>
      <c r="AP226" s="4">
        <v>0</v>
      </c>
      <c r="AQ226" s="3">
        <v>3.7312999999999999E-3</v>
      </c>
      <c r="AR226" s="4">
        <v>0</v>
      </c>
      <c r="AS226" t="s">
        <v>68</v>
      </c>
      <c r="AT226" s="3">
        <v>0.11122799</v>
      </c>
      <c r="AU226" s="3">
        <v>0.18002092</v>
      </c>
      <c r="AV226" s="3">
        <v>0.36581443000000002</v>
      </c>
      <c r="AW226" s="3">
        <v>7.6040789999999997E-2</v>
      </c>
      <c r="AX226" s="3">
        <v>0.26689586999999998</v>
      </c>
    </row>
    <row r="227" spans="1:50" ht="19.5" customHeight="1" x14ac:dyDescent="0.2">
      <c r="A227" t="s">
        <v>68</v>
      </c>
      <c r="B227" t="s">
        <v>68</v>
      </c>
      <c r="C227" s="3">
        <v>2.5452944999999998</v>
      </c>
      <c r="D227" s="3">
        <v>0.25</v>
      </c>
      <c r="E227" s="3">
        <v>0.01</v>
      </c>
      <c r="F227" s="3">
        <v>1.5E-3</v>
      </c>
      <c r="G227" s="4">
        <v>13</v>
      </c>
      <c r="H227" s="3">
        <v>20.3</v>
      </c>
      <c r="I227" s="2" t="s">
        <v>43</v>
      </c>
      <c r="J227" t="s">
        <v>43</v>
      </c>
      <c r="K227" t="s">
        <v>43</v>
      </c>
      <c r="L227" t="s">
        <v>43</v>
      </c>
      <c r="M227" t="s">
        <v>67</v>
      </c>
      <c r="O227" s="3">
        <v>24.4</v>
      </c>
      <c r="P227" s="4">
        <v>226</v>
      </c>
      <c r="Q227" s="4">
        <v>2</v>
      </c>
      <c r="R227" s="3">
        <v>8.0191599999999991E-3</v>
      </c>
      <c r="S227" s="3">
        <v>0.22143409999999999</v>
      </c>
      <c r="T227" s="3">
        <v>0.74011309000000003</v>
      </c>
      <c r="U227" s="3">
        <v>1.9683619999999999E-2</v>
      </c>
      <c r="V227" s="3">
        <v>1.0750020000000001E-2</v>
      </c>
      <c r="W227" s="3">
        <v>0.74011309000000003</v>
      </c>
      <c r="X227" s="3">
        <f t="shared" si="36"/>
        <v>1000.5</v>
      </c>
      <c r="Y227" s="4">
        <v>64</v>
      </c>
      <c r="Z227" s="3">
        <v>0.96</v>
      </c>
      <c r="AA227" s="3">
        <f t="shared" si="37"/>
        <v>6481.7633537761149</v>
      </c>
      <c r="AB227" s="3">
        <f t="shared" si="38"/>
        <v>1692.9884799999998</v>
      </c>
      <c r="AC227" s="3">
        <f t="shared" si="39"/>
        <v>1628.9884799999998</v>
      </c>
      <c r="AD227" s="12">
        <f t="shared" si="40"/>
        <v>699.75829917302485</v>
      </c>
      <c r="AE227" s="12">
        <f t="shared" si="41"/>
        <v>647.85240917302485</v>
      </c>
      <c r="AF227" s="12">
        <f t="shared" si="42"/>
        <v>101.27755240275179</v>
      </c>
      <c r="AG227" s="12">
        <f t="shared" si="43"/>
        <v>6.947916666666667</v>
      </c>
      <c r="AH227" s="12">
        <f t="shared" si="44"/>
        <v>0.15632812500000001</v>
      </c>
      <c r="AI227" s="12">
        <f t="shared" si="45"/>
        <v>5.5437125825943652E-7</v>
      </c>
      <c r="AJ227" s="12">
        <f t="shared" si="46"/>
        <v>10.488236180176422</v>
      </c>
      <c r="AK227" s="12">
        <f t="shared" si="47"/>
        <v>0.95952023988005974</v>
      </c>
      <c r="AL227" s="3"/>
      <c r="AM227" s="3"/>
      <c r="AN227" s="3"/>
      <c r="AO227" s="4">
        <v>1</v>
      </c>
      <c r="AP227" s="4">
        <v>0</v>
      </c>
      <c r="AQ227" s="3">
        <v>1.5111E-3</v>
      </c>
      <c r="AR227" s="4">
        <v>0</v>
      </c>
      <c r="AS227" t="s">
        <v>68</v>
      </c>
      <c r="AT227" s="3">
        <v>0.10300181999999999</v>
      </c>
      <c r="AU227" s="3">
        <v>0.17080869000000001</v>
      </c>
      <c r="AV227" s="3">
        <v>0.36361006000000001</v>
      </c>
      <c r="AW227" s="3">
        <v>7.8513280000000005E-2</v>
      </c>
      <c r="AX227" s="3">
        <v>0.28406615000000002</v>
      </c>
    </row>
    <row r="228" spans="1:50" ht="19.5" customHeight="1" x14ac:dyDescent="0.2">
      <c r="A228" t="s">
        <v>68</v>
      </c>
      <c r="B228" t="s">
        <v>68</v>
      </c>
      <c r="C228" s="3">
        <v>2.5452944999999998</v>
      </c>
      <c r="D228" s="3">
        <v>0.25</v>
      </c>
      <c r="E228" s="3">
        <v>0.01</v>
      </c>
      <c r="F228" s="3">
        <v>3.0000000000000001E-3</v>
      </c>
      <c r="G228" s="4">
        <v>13</v>
      </c>
      <c r="H228" s="3">
        <v>21.3</v>
      </c>
      <c r="I228" s="2" t="s">
        <v>43</v>
      </c>
      <c r="J228" t="s">
        <v>43</v>
      </c>
      <c r="K228" t="s">
        <v>43</v>
      </c>
      <c r="L228" t="s">
        <v>43</v>
      </c>
      <c r="M228" t="s">
        <v>67</v>
      </c>
      <c r="O228" s="3">
        <v>25.6</v>
      </c>
      <c r="P228" s="4">
        <v>227</v>
      </c>
      <c r="Q228" s="4">
        <v>3</v>
      </c>
      <c r="R228" s="3">
        <v>4.4947260000000003E-2</v>
      </c>
      <c r="S228" s="3">
        <v>0.58923285999999997</v>
      </c>
      <c r="T228" s="3">
        <v>0.36045708999999998</v>
      </c>
      <c r="U228" s="3">
        <v>3.4996599999999999E-3</v>
      </c>
      <c r="V228" s="3">
        <v>1.86313E-3</v>
      </c>
      <c r="W228" s="3">
        <v>0.58923285999999997</v>
      </c>
      <c r="X228" s="3">
        <f t="shared" si="36"/>
        <v>1000.5</v>
      </c>
      <c r="Y228" s="4">
        <v>64</v>
      </c>
      <c r="Z228" s="3">
        <v>0.96</v>
      </c>
      <c r="AA228" s="3">
        <f t="shared" si="37"/>
        <v>6481.7633537761149</v>
      </c>
      <c r="AB228" s="3">
        <f t="shared" si="38"/>
        <v>878.49423999999988</v>
      </c>
      <c r="AC228" s="3">
        <f t="shared" si="39"/>
        <v>814.49423999999988</v>
      </c>
      <c r="AD228" s="12">
        <f t="shared" si="40"/>
        <v>188.41604729325618</v>
      </c>
      <c r="AE228" s="12">
        <f t="shared" si="41"/>
        <v>161.96310229325621</v>
      </c>
      <c r="AF228" s="12">
        <f t="shared" si="42"/>
        <v>101.27755240275179</v>
      </c>
      <c r="AG228" s="12">
        <f t="shared" si="43"/>
        <v>6.947916666666667</v>
      </c>
      <c r="AH228" s="12">
        <f t="shared" si="44"/>
        <v>0.62531250000000005</v>
      </c>
      <c r="AI228" s="12">
        <f t="shared" si="45"/>
        <v>4.1177584856798742E-6</v>
      </c>
      <c r="AJ228" s="12">
        <f t="shared" si="46"/>
        <v>20.976472360352844</v>
      </c>
      <c r="AK228" s="12">
        <f t="shared" si="47"/>
        <v>0.47976011994002987</v>
      </c>
      <c r="AL228" s="3"/>
      <c r="AM228" s="3"/>
      <c r="AN228" s="3"/>
      <c r="AO228" s="4">
        <v>1</v>
      </c>
      <c r="AP228" s="4">
        <v>0</v>
      </c>
      <c r="AQ228" s="3">
        <v>3.0919999999999998E-4</v>
      </c>
      <c r="AR228" s="4">
        <v>0</v>
      </c>
      <c r="AS228" t="s">
        <v>68</v>
      </c>
      <c r="AT228" s="3">
        <v>9.2327300000000001E-2</v>
      </c>
      <c r="AU228" s="3">
        <v>0.15804804</v>
      </c>
      <c r="AV228" s="3">
        <v>0.35858622000000001</v>
      </c>
      <c r="AW228" s="3">
        <v>8.1685010000000002E-2</v>
      </c>
      <c r="AX228" s="3">
        <v>0.30935342999999998</v>
      </c>
    </row>
    <row r="229" spans="1:50" ht="19.5" customHeight="1" x14ac:dyDescent="0.2">
      <c r="A229" t="s">
        <v>68</v>
      </c>
      <c r="B229" t="s">
        <v>68</v>
      </c>
      <c r="C229" s="3">
        <v>2.5452944999999998</v>
      </c>
      <c r="D229" s="3">
        <v>0.25</v>
      </c>
      <c r="E229" s="3">
        <v>0.01</v>
      </c>
      <c r="F229" s="3">
        <v>4.0000000000000001E-3</v>
      </c>
      <c r="G229" s="4">
        <v>13</v>
      </c>
      <c r="H229" s="3">
        <v>25.3</v>
      </c>
      <c r="I229" s="2" t="s">
        <v>43</v>
      </c>
      <c r="J229" t="s">
        <v>43</v>
      </c>
      <c r="K229" t="s">
        <v>43</v>
      </c>
      <c r="L229" t="s">
        <v>43</v>
      </c>
      <c r="M229" t="s">
        <v>67</v>
      </c>
      <c r="O229" s="3">
        <v>30.4</v>
      </c>
      <c r="P229" s="4">
        <v>228</v>
      </c>
      <c r="Q229" s="4">
        <v>4</v>
      </c>
      <c r="R229" s="3">
        <v>0.13217290000000001</v>
      </c>
      <c r="S229" s="3">
        <v>0.71654585000000004</v>
      </c>
      <c r="T229" s="3">
        <v>0.14961795</v>
      </c>
      <c r="U229" s="3">
        <v>1.0868399999999999E-3</v>
      </c>
      <c r="V229" s="3">
        <v>5.7645999999999999E-4</v>
      </c>
      <c r="W229" s="3">
        <v>0.71654585000000004</v>
      </c>
      <c r="X229" s="3">
        <f t="shared" si="36"/>
        <v>1000.5</v>
      </c>
      <c r="Y229" s="4">
        <v>64</v>
      </c>
      <c r="Z229" s="3">
        <v>0.96</v>
      </c>
      <c r="AA229" s="3">
        <f t="shared" si="37"/>
        <v>6481.7633537761149</v>
      </c>
      <c r="AB229" s="3">
        <f t="shared" si="38"/>
        <v>674.87067999999988</v>
      </c>
      <c r="AC229" s="3">
        <f t="shared" si="39"/>
        <v>610.87067999999988</v>
      </c>
      <c r="AD229" s="12">
        <f t="shared" si="40"/>
        <v>111.19395378995659</v>
      </c>
      <c r="AE229" s="12">
        <f t="shared" si="41"/>
        <v>91.104245039956609</v>
      </c>
      <c r="AF229" s="12">
        <f t="shared" si="42"/>
        <v>101.27755240275179</v>
      </c>
      <c r="AG229" s="12">
        <f t="shared" si="43"/>
        <v>6.947916666666667</v>
      </c>
      <c r="AH229" s="12">
        <f t="shared" si="44"/>
        <v>1.1116666666666666</v>
      </c>
      <c r="AI229" s="12">
        <f t="shared" si="45"/>
        <v>9.3032849495352527E-6</v>
      </c>
      <c r="AJ229" s="12">
        <f t="shared" si="46"/>
        <v>27.968629813803791</v>
      </c>
      <c r="AK229" s="12">
        <f t="shared" si="47"/>
        <v>0.35982008995502246</v>
      </c>
      <c r="AL229" s="3"/>
      <c r="AM229" s="3"/>
      <c r="AN229" s="3"/>
      <c r="AO229" s="4">
        <v>1</v>
      </c>
      <c r="AP229" s="4">
        <v>0</v>
      </c>
      <c r="AQ229" s="3">
        <v>9.1700000000000006E-5</v>
      </c>
      <c r="AR229" s="4">
        <v>0</v>
      </c>
      <c r="AS229" t="s">
        <v>68</v>
      </c>
      <c r="AT229" s="3">
        <v>8.6149870000000003E-2</v>
      </c>
      <c r="AU229" s="3">
        <v>0.15022725000000001</v>
      </c>
      <c r="AV229" s="3">
        <v>0.35433626000000001</v>
      </c>
      <c r="AW229" s="3">
        <v>8.3457329999999996E-2</v>
      </c>
      <c r="AX229" s="3">
        <v>0.32582928999999999</v>
      </c>
    </row>
    <row r="230" spans="1:50" ht="19.5" customHeight="1" x14ac:dyDescent="0.2">
      <c r="A230" t="s">
        <v>60</v>
      </c>
      <c r="B230" t="s">
        <v>60</v>
      </c>
      <c r="C230" s="3">
        <v>2.5452944999999998</v>
      </c>
      <c r="D230" s="3">
        <v>0.25</v>
      </c>
      <c r="E230" s="3">
        <v>1.4999999999999999E-2</v>
      </c>
      <c r="F230" s="3">
        <v>5.0000000000000001E-4</v>
      </c>
      <c r="G230" s="4">
        <v>13</v>
      </c>
      <c r="H230" s="3">
        <v>38.799999999999997</v>
      </c>
      <c r="I230" s="2" t="s">
        <v>43</v>
      </c>
      <c r="J230" t="s">
        <v>43</v>
      </c>
      <c r="K230" t="s">
        <v>43</v>
      </c>
      <c r="L230" t="s">
        <v>43</v>
      </c>
      <c r="M230" t="s">
        <v>67</v>
      </c>
      <c r="O230" s="3">
        <v>46.5</v>
      </c>
      <c r="P230" s="4">
        <v>229</v>
      </c>
      <c r="Q230" s="4">
        <v>5</v>
      </c>
      <c r="R230" s="3">
        <v>7.0757999999999997E-4</v>
      </c>
      <c r="S230" s="3">
        <v>2.471218E-2</v>
      </c>
      <c r="T230" s="3">
        <v>0.71076287000000005</v>
      </c>
      <c r="U230" s="3">
        <v>0.15344664</v>
      </c>
      <c r="V230" s="3">
        <v>0.11037073</v>
      </c>
      <c r="W230" s="3">
        <v>0.71076287000000005</v>
      </c>
      <c r="X230" s="3">
        <f t="shared" si="36"/>
        <v>1000.5</v>
      </c>
      <c r="Y230" s="4">
        <v>64</v>
      </c>
      <c r="Z230" s="3">
        <v>0.96</v>
      </c>
      <c r="AA230" s="3">
        <f t="shared" si="37"/>
        <v>6481.7633537761149</v>
      </c>
      <c r="AB230" s="3">
        <f t="shared" si="38"/>
        <v>4950.965439999999</v>
      </c>
      <c r="AC230" s="3">
        <f t="shared" si="39"/>
        <v>4886.965439999999</v>
      </c>
      <c r="AD230" s="12">
        <f t="shared" si="40"/>
        <v>5984.389352557223</v>
      </c>
      <c r="AE230" s="12">
        <f t="shared" si="41"/>
        <v>5830.671682557223</v>
      </c>
      <c r="AF230" s="12">
        <f t="shared" si="42"/>
        <v>101.27755240275179</v>
      </c>
      <c r="AG230" s="12">
        <f t="shared" si="43"/>
        <v>15.6328125</v>
      </c>
      <c r="AH230" s="12">
        <f t="shared" si="44"/>
        <v>1.7369791666666665E-2</v>
      </c>
      <c r="AI230" s="12">
        <f t="shared" si="45"/>
        <v>2.1607656517439348E-8</v>
      </c>
      <c r="AJ230" s="12">
        <f t="shared" si="46"/>
        <v>5.2441180900882101</v>
      </c>
      <c r="AK230" s="12">
        <f t="shared" si="47"/>
        <v>1.9190404797601199</v>
      </c>
      <c r="AL230" s="3"/>
      <c r="AM230" s="3"/>
      <c r="AN230" s="3"/>
      <c r="AO230" s="4">
        <v>2</v>
      </c>
      <c r="AP230" s="4">
        <v>0</v>
      </c>
      <c r="AQ230" s="3">
        <v>1.6125400000000002E-2</v>
      </c>
      <c r="AR230" s="4">
        <v>0</v>
      </c>
      <c r="AS230" t="s">
        <v>51</v>
      </c>
      <c r="AT230" s="3">
        <v>0.11122799</v>
      </c>
      <c r="AU230" s="3">
        <v>0.18002092</v>
      </c>
      <c r="AV230" s="3">
        <v>0.36581443000000002</v>
      </c>
      <c r="AW230" s="3">
        <v>7.6040789999999997E-2</v>
      </c>
      <c r="AX230" s="3">
        <v>0.26689586999999998</v>
      </c>
    </row>
    <row r="231" spans="1:50" ht="19.5" customHeight="1" x14ac:dyDescent="0.2">
      <c r="A231" t="s">
        <v>68</v>
      </c>
      <c r="B231" t="s">
        <v>68</v>
      </c>
      <c r="C231" s="3">
        <v>2.5452944999999998</v>
      </c>
      <c r="D231" s="3">
        <v>0.25</v>
      </c>
      <c r="E231" s="3">
        <v>1.4999999999999999E-2</v>
      </c>
      <c r="F231" s="3">
        <v>1.5E-3</v>
      </c>
      <c r="G231" s="4">
        <v>13</v>
      </c>
      <c r="H231" s="3">
        <v>31.4</v>
      </c>
      <c r="I231" s="2" t="s">
        <v>43</v>
      </c>
      <c r="J231" t="s">
        <v>43</v>
      </c>
      <c r="K231" t="s">
        <v>43</v>
      </c>
      <c r="L231" t="s">
        <v>43</v>
      </c>
      <c r="M231" t="s">
        <v>67</v>
      </c>
      <c r="N231" t="s">
        <v>93</v>
      </c>
      <c r="O231" s="3">
        <v>37.700000000000003</v>
      </c>
      <c r="P231" s="4">
        <v>230</v>
      </c>
      <c r="Q231" s="4">
        <v>6</v>
      </c>
      <c r="R231" s="3">
        <v>2.2862500000000001E-3</v>
      </c>
      <c r="S231" s="3">
        <v>7.5552209999999995E-2</v>
      </c>
      <c r="T231" s="3">
        <v>0.82246638999999999</v>
      </c>
      <c r="U231" s="3">
        <v>6.2774159999999996E-2</v>
      </c>
      <c r="V231" s="3">
        <v>3.6920990000000001E-2</v>
      </c>
      <c r="W231" s="3">
        <v>0.82246638999999999</v>
      </c>
      <c r="X231" s="3">
        <f t="shared" si="36"/>
        <v>1000.5</v>
      </c>
      <c r="Y231" s="4">
        <v>64</v>
      </c>
      <c r="Z231" s="3">
        <v>0.96</v>
      </c>
      <c r="AA231" s="3">
        <f t="shared" si="37"/>
        <v>6481.7633537761149</v>
      </c>
      <c r="AB231" s="3">
        <f t="shared" si="38"/>
        <v>1692.9884799999998</v>
      </c>
      <c r="AC231" s="3">
        <f t="shared" si="39"/>
        <v>1628.9884799999998</v>
      </c>
      <c r="AD231" s="12">
        <f t="shared" si="40"/>
        <v>699.75829917302485</v>
      </c>
      <c r="AE231" s="12">
        <f t="shared" si="41"/>
        <v>647.85240917302485</v>
      </c>
      <c r="AF231" s="12">
        <f t="shared" si="42"/>
        <v>101.27755240275179</v>
      </c>
      <c r="AG231" s="12">
        <f t="shared" si="43"/>
        <v>15.6328125</v>
      </c>
      <c r="AH231" s="12">
        <f t="shared" si="44"/>
        <v>0.15632812500000001</v>
      </c>
      <c r="AI231" s="12">
        <f t="shared" si="45"/>
        <v>5.5437125825943652E-7</v>
      </c>
      <c r="AJ231" s="12">
        <f t="shared" si="46"/>
        <v>15.732354270264631</v>
      </c>
      <c r="AK231" s="12">
        <f t="shared" si="47"/>
        <v>0.6396801599200399</v>
      </c>
      <c r="AL231" s="3"/>
      <c r="AM231" s="3"/>
      <c r="AN231" s="3"/>
      <c r="AO231" s="4">
        <v>2</v>
      </c>
      <c r="AP231" s="4">
        <v>0</v>
      </c>
      <c r="AQ231" s="3">
        <v>6.2884000000000004E-3</v>
      </c>
      <c r="AR231" s="4">
        <v>0</v>
      </c>
      <c r="AS231" t="s">
        <v>68</v>
      </c>
      <c r="AT231" s="3">
        <v>0.10300181999999999</v>
      </c>
      <c r="AU231" s="3">
        <v>0.17080869000000001</v>
      </c>
      <c r="AV231" s="3">
        <v>0.36361006000000001</v>
      </c>
      <c r="AW231" s="3">
        <v>7.8513280000000005E-2</v>
      </c>
      <c r="AX231" s="3">
        <v>0.28406615000000002</v>
      </c>
    </row>
    <row r="232" spans="1:50" ht="19.5" customHeight="1" x14ac:dyDescent="0.2">
      <c r="A232" t="s">
        <v>68</v>
      </c>
      <c r="B232" t="s">
        <v>68</v>
      </c>
      <c r="C232" s="3">
        <v>2.5452944999999998</v>
      </c>
      <c r="D232" s="3">
        <v>0.25</v>
      </c>
      <c r="E232" s="3">
        <v>1.4999999999999999E-2</v>
      </c>
      <c r="F232" s="3">
        <v>3.0000000000000001E-3</v>
      </c>
      <c r="G232" s="4">
        <v>13</v>
      </c>
      <c r="H232" s="3">
        <v>30.5</v>
      </c>
      <c r="I232" s="2" t="s">
        <v>43</v>
      </c>
      <c r="J232" t="s">
        <v>43</v>
      </c>
      <c r="K232" t="s">
        <v>43</v>
      </c>
      <c r="L232" t="s">
        <v>43</v>
      </c>
      <c r="M232" t="s">
        <v>67</v>
      </c>
      <c r="O232" s="3">
        <v>36.6</v>
      </c>
      <c r="P232" s="4">
        <v>231</v>
      </c>
      <c r="Q232" s="4">
        <v>7</v>
      </c>
      <c r="R232" s="3">
        <v>1.3164739999999999E-2</v>
      </c>
      <c r="S232" s="3">
        <v>0.31632539999999998</v>
      </c>
      <c r="T232" s="3">
        <v>0.65184386000000005</v>
      </c>
      <c r="U232" s="3">
        <v>1.2123989999999999E-2</v>
      </c>
      <c r="V232" s="3">
        <v>6.54201E-3</v>
      </c>
      <c r="W232" s="3">
        <v>0.65184386000000005</v>
      </c>
      <c r="X232" s="3">
        <f t="shared" si="36"/>
        <v>1000.5</v>
      </c>
      <c r="Y232" s="4">
        <v>64</v>
      </c>
      <c r="Z232" s="3">
        <v>0.96</v>
      </c>
      <c r="AA232" s="3">
        <f t="shared" si="37"/>
        <v>6481.7633537761149</v>
      </c>
      <c r="AB232" s="3">
        <f t="shared" si="38"/>
        <v>878.49423999999988</v>
      </c>
      <c r="AC232" s="3">
        <f t="shared" si="39"/>
        <v>814.49423999999988</v>
      </c>
      <c r="AD232" s="12">
        <f t="shared" si="40"/>
        <v>188.41604729325618</v>
      </c>
      <c r="AE232" s="12">
        <f t="shared" si="41"/>
        <v>161.96310229325621</v>
      </c>
      <c r="AF232" s="12">
        <f t="shared" si="42"/>
        <v>101.27755240275179</v>
      </c>
      <c r="AG232" s="12">
        <f t="shared" si="43"/>
        <v>15.6328125</v>
      </c>
      <c r="AH232" s="12">
        <f t="shared" si="44"/>
        <v>0.62531250000000005</v>
      </c>
      <c r="AI232" s="12">
        <f t="shared" si="45"/>
        <v>4.1177584856798742E-6</v>
      </c>
      <c r="AJ232" s="12">
        <f t="shared" si="46"/>
        <v>31.464708540529262</v>
      </c>
      <c r="AK232" s="12">
        <f t="shared" si="47"/>
        <v>0.31984007996001995</v>
      </c>
      <c r="AL232" s="3"/>
      <c r="AM232" s="3"/>
      <c r="AN232" s="3"/>
      <c r="AO232" s="4">
        <v>2</v>
      </c>
      <c r="AP232" s="4">
        <v>0</v>
      </c>
      <c r="AQ232" s="3">
        <v>1.2091999999999999E-3</v>
      </c>
      <c r="AR232" s="4">
        <v>0</v>
      </c>
      <c r="AS232" t="s">
        <v>68</v>
      </c>
      <c r="AT232" s="3">
        <v>9.2327300000000001E-2</v>
      </c>
      <c r="AU232" s="3">
        <v>0.15804804</v>
      </c>
      <c r="AV232" s="3">
        <v>0.35858622000000001</v>
      </c>
      <c r="AW232" s="3">
        <v>8.1685010000000002E-2</v>
      </c>
      <c r="AX232" s="3">
        <v>0.30935342999999998</v>
      </c>
    </row>
    <row r="233" spans="1:50" ht="19.5" customHeight="1" x14ac:dyDescent="0.2">
      <c r="A233" t="s">
        <v>68</v>
      </c>
      <c r="B233" t="s">
        <v>68</v>
      </c>
      <c r="C233" s="3">
        <v>2.5452944999999998</v>
      </c>
      <c r="D233" s="3">
        <v>0.25</v>
      </c>
      <c r="E233" s="3">
        <v>1.4999999999999999E-2</v>
      </c>
      <c r="F233" s="3">
        <v>4.0000000000000001E-3</v>
      </c>
      <c r="G233" s="4">
        <v>13</v>
      </c>
      <c r="H233" s="4">
        <v>30</v>
      </c>
      <c r="I233" s="2" t="s">
        <v>43</v>
      </c>
      <c r="J233" t="s">
        <v>43</v>
      </c>
      <c r="K233" t="s">
        <v>43</v>
      </c>
      <c r="L233" t="s">
        <v>43</v>
      </c>
      <c r="M233" t="s">
        <v>67</v>
      </c>
      <c r="O233" s="4">
        <v>36</v>
      </c>
      <c r="P233" s="4">
        <v>232</v>
      </c>
      <c r="Q233" s="4">
        <v>8</v>
      </c>
      <c r="R233" s="3">
        <v>4.138522E-2</v>
      </c>
      <c r="S233" s="3">
        <v>0.57255451000000002</v>
      </c>
      <c r="T233" s="3">
        <v>0.38021700000000003</v>
      </c>
      <c r="U233" s="3">
        <v>3.8125699999999999E-3</v>
      </c>
      <c r="V233" s="3">
        <v>2.0306999999999999E-3</v>
      </c>
      <c r="W233" s="3">
        <v>0.57255451000000002</v>
      </c>
      <c r="X233" s="3">
        <f t="shared" si="36"/>
        <v>1000.5</v>
      </c>
      <c r="Y233" s="4">
        <v>64</v>
      </c>
      <c r="Z233" s="3">
        <v>0.96</v>
      </c>
      <c r="AA233" s="3">
        <f t="shared" si="37"/>
        <v>6481.7633537761149</v>
      </c>
      <c r="AB233" s="3">
        <f t="shared" si="38"/>
        <v>674.87067999999988</v>
      </c>
      <c r="AC233" s="3">
        <f t="shared" si="39"/>
        <v>610.87067999999988</v>
      </c>
      <c r="AD233" s="12">
        <f t="shared" si="40"/>
        <v>111.19395378995659</v>
      </c>
      <c r="AE233" s="12">
        <f t="shared" si="41"/>
        <v>91.104245039956609</v>
      </c>
      <c r="AF233" s="12">
        <f t="shared" si="42"/>
        <v>101.27755240275179</v>
      </c>
      <c r="AG233" s="12">
        <f t="shared" si="43"/>
        <v>15.6328125</v>
      </c>
      <c r="AH233" s="12">
        <f t="shared" si="44"/>
        <v>1.1116666666666666</v>
      </c>
      <c r="AI233" s="12">
        <f t="shared" si="45"/>
        <v>9.3032849495352527E-6</v>
      </c>
      <c r="AJ233" s="12">
        <f t="shared" si="46"/>
        <v>41.95294472070568</v>
      </c>
      <c r="AK233" s="12">
        <f t="shared" si="47"/>
        <v>0.23988005997001499</v>
      </c>
      <c r="AL233" s="3"/>
      <c r="AM233" s="3"/>
      <c r="AN233" s="3"/>
      <c r="AO233" s="4">
        <v>2</v>
      </c>
      <c r="AP233" s="4">
        <v>0</v>
      </c>
      <c r="AQ233" s="3">
        <v>3.4410000000000002E-4</v>
      </c>
      <c r="AR233" s="4">
        <v>0</v>
      </c>
      <c r="AS233" t="s">
        <v>68</v>
      </c>
      <c r="AT233" s="3">
        <v>8.6149870000000003E-2</v>
      </c>
      <c r="AU233" s="3">
        <v>0.15022725000000001</v>
      </c>
      <c r="AV233" s="3">
        <v>0.35433626000000001</v>
      </c>
      <c r="AW233" s="3">
        <v>8.3457329999999996E-2</v>
      </c>
      <c r="AX233" s="3">
        <v>0.32582928999999999</v>
      </c>
    </row>
    <row r="234" spans="1:50" ht="19.5" customHeight="1" x14ac:dyDescent="0.2">
      <c r="A234" t="s">
        <v>60</v>
      </c>
      <c r="B234" t="s">
        <v>60</v>
      </c>
      <c r="C234" s="3">
        <v>2.5452944999999998</v>
      </c>
      <c r="D234" s="3">
        <v>0.25</v>
      </c>
      <c r="E234" s="3">
        <v>0.02</v>
      </c>
      <c r="F234" s="3">
        <v>5.0000000000000001E-4</v>
      </c>
      <c r="G234" s="4">
        <v>13</v>
      </c>
      <c r="H234" s="3">
        <v>49.8</v>
      </c>
      <c r="I234" s="2" t="s">
        <v>43</v>
      </c>
      <c r="J234" t="s">
        <v>43</v>
      </c>
      <c r="K234" t="s">
        <v>43</v>
      </c>
      <c r="L234" t="s">
        <v>43</v>
      </c>
      <c r="M234" t="s">
        <v>67</v>
      </c>
      <c r="O234" s="3">
        <v>59.8</v>
      </c>
      <c r="P234" s="4">
        <v>233</v>
      </c>
      <c r="Q234" s="4">
        <v>9</v>
      </c>
      <c r="R234" s="3">
        <v>2.0066999999999999E-4</v>
      </c>
      <c r="S234" s="3">
        <v>7.1384899999999999E-3</v>
      </c>
      <c r="T234" s="3">
        <v>0.43431220999999998</v>
      </c>
      <c r="U234" s="3">
        <v>0.25391556999999998</v>
      </c>
      <c r="V234" s="3">
        <v>0.30443305999999998</v>
      </c>
      <c r="W234" s="3">
        <v>0.43431220999999998</v>
      </c>
      <c r="X234" s="3">
        <f t="shared" si="36"/>
        <v>1000.5</v>
      </c>
      <c r="Y234" s="4">
        <v>64</v>
      </c>
      <c r="Z234" s="3">
        <v>0.96</v>
      </c>
      <c r="AA234" s="3">
        <f t="shared" si="37"/>
        <v>6481.7633537761149</v>
      </c>
      <c r="AB234" s="3">
        <f t="shared" si="38"/>
        <v>4950.965439999999</v>
      </c>
      <c r="AC234" s="3">
        <f t="shared" si="39"/>
        <v>4886.965439999999</v>
      </c>
      <c r="AD234" s="12">
        <f t="shared" si="40"/>
        <v>5984.389352557223</v>
      </c>
      <c r="AE234" s="12">
        <f t="shared" si="41"/>
        <v>5830.671682557223</v>
      </c>
      <c r="AF234" s="12">
        <f t="shared" si="42"/>
        <v>101.27755240275179</v>
      </c>
      <c r="AG234" s="12">
        <f t="shared" si="43"/>
        <v>27.791666666666668</v>
      </c>
      <c r="AH234" s="12">
        <f t="shared" si="44"/>
        <v>1.7369791666666665E-2</v>
      </c>
      <c r="AI234" s="12">
        <f t="shared" si="45"/>
        <v>2.1607656517439348E-8</v>
      </c>
      <c r="AJ234" s="12">
        <f t="shared" si="46"/>
        <v>6.9921574534509476</v>
      </c>
      <c r="AK234" s="12">
        <f t="shared" si="47"/>
        <v>1.4392803598200898</v>
      </c>
      <c r="AL234" s="3"/>
      <c r="AM234" s="3"/>
      <c r="AN234" s="3"/>
      <c r="AO234" s="4">
        <v>3</v>
      </c>
      <c r="AP234" s="4">
        <v>0</v>
      </c>
      <c r="AQ234" s="3">
        <v>4.9270099999999997E-2</v>
      </c>
      <c r="AR234" s="4">
        <v>0</v>
      </c>
      <c r="AS234" t="s">
        <v>51</v>
      </c>
      <c r="AT234" s="3">
        <v>0.11122799</v>
      </c>
      <c r="AU234" s="3">
        <v>0.18002092</v>
      </c>
      <c r="AV234" s="3">
        <v>0.36581443000000002</v>
      </c>
      <c r="AW234" s="3">
        <v>7.6040789999999997E-2</v>
      </c>
      <c r="AX234" s="3">
        <v>0.26689586999999998</v>
      </c>
    </row>
    <row r="235" spans="1:50" ht="19.5" customHeight="1" x14ac:dyDescent="0.2">
      <c r="A235" t="s">
        <v>60</v>
      </c>
      <c r="B235" t="s">
        <v>60</v>
      </c>
      <c r="C235" s="3">
        <v>2.5452944999999998</v>
      </c>
      <c r="D235" s="3">
        <v>0.25</v>
      </c>
      <c r="E235" s="3">
        <v>0.02</v>
      </c>
      <c r="F235" s="3">
        <v>1.5E-3</v>
      </c>
      <c r="G235" s="4">
        <v>13</v>
      </c>
      <c r="H235" s="3">
        <v>43.4</v>
      </c>
      <c r="I235" s="2" t="s">
        <v>43</v>
      </c>
      <c r="J235" t="s">
        <v>43</v>
      </c>
      <c r="K235" t="s">
        <v>43</v>
      </c>
      <c r="L235" t="s">
        <v>43</v>
      </c>
      <c r="M235" t="s">
        <v>67</v>
      </c>
      <c r="O235" s="3">
        <v>52.1</v>
      </c>
      <c r="P235" s="4">
        <v>234</v>
      </c>
      <c r="Q235" s="4">
        <v>10</v>
      </c>
      <c r="R235" s="3">
        <v>6.4911999999999999E-4</v>
      </c>
      <c r="S235" s="3">
        <v>2.2718269999999999E-2</v>
      </c>
      <c r="T235" s="3">
        <v>0.69571863</v>
      </c>
      <c r="U235" s="3">
        <v>0.16178150999999999</v>
      </c>
      <c r="V235" s="3">
        <v>0.11913246</v>
      </c>
      <c r="W235" s="3">
        <v>0.69571863</v>
      </c>
      <c r="X235" s="3">
        <f t="shared" si="36"/>
        <v>1000.5</v>
      </c>
      <c r="Y235" s="4">
        <v>64</v>
      </c>
      <c r="Z235" s="3">
        <v>0.96</v>
      </c>
      <c r="AA235" s="3">
        <f t="shared" si="37"/>
        <v>6481.7633537761149</v>
      </c>
      <c r="AB235" s="3">
        <f t="shared" si="38"/>
        <v>1692.9884799999998</v>
      </c>
      <c r="AC235" s="3">
        <f t="shared" si="39"/>
        <v>1628.9884799999998</v>
      </c>
      <c r="AD235" s="12">
        <f t="shared" si="40"/>
        <v>699.75829917302485</v>
      </c>
      <c r="AE235" s="12">
        <f t="shared" si="41"/>
        <v>647.85240917302485</v>
      </c>
      <c r="AF235" s="12">
        <f t="shared" si="42"/>
        <v>101.27755240275179</v>
      </c>
      <c r="AG235" s="12">
        <f t="shared" si="43"/>
        <v>27.791666666666668</v>
      </c>
      <c r="AH235" s="12">
        <f t="shared" si="44"/>
        <v>0.15632812500000001</v>
      </c>
      <c r="AI235" s="12">
        <f t="shared" si="45"/>
        <v>5.5437125825943652E-7</v>
      </c>
      <c r="AJ235" s="12">
        <f t="shared" si="46"/>
        <v>20.976472360352844</v>
      </c>
      <c r="AK235" s="12">
        <f t="shared" si="47"/>
        <v>0.47976011994002987</v>
      </c>
      <c r="AL235" s="3"/>
      <c r="AM235" s="3"/>
      <c r="AN235" s="3"/>
      <c r="AO235" s="4">
        <v>3</v>
      </c>
      <c r="AP235" s="4">
        <v>0</v>
      </c>
      <c r="AQ235" s="3">
        <v>1.89538E-2</v>
      </c>
      <c r="AR235" s="4">
        <v>0</v>
      </c>
      <c r="AS235" t="s">
        <v>51</v>
      </c>
      <c r="AT235" s="3">
        <v>0.10300181999999999</v>
      </c>
      <c r="AU235" s="3">
        <v>0.17080869000000001</v>
      </c>
      <c r="AV235" s="3">
        <v>0.36361006000000001</v>
      </c>
      <c r="AW235" s="3">
        <v>7.8513280000000005E-2</v>
      </c>
      <c r="AX235" s="3">
        <v>0.28406615000000002</v>
      </c>
    </row>
    <row r="236" spans="1:50" ht="19.5" customHeight="1" x14ac:dyDescent="0.2">
      <c r="A236" t="s">
        <v>68</v>
      </c>
      <c r="B236" t="s">
        <v>68</v>
      </c>
      <c r="C236" s="3">
        <v>2.5452944999999998</v>
      </c>
      <c r="D236" s="3">
        <v>0.25</v>
      </c>
      <c r="E236" s="3">
        <v>0.02</v>
      </c>
      <c r="F236" s="3">
        <v>3.0000000000000001E-3</v>
      </c>
      <c r="G236" s="4">
        <v>13</v>
      </c>
      <c r="H236" s="3">
        <v>40.200000000000003</v>
      </c>
      <c r="I236" s="2" t="s">
        <v>43</v>
      </c>
      <c r="J236" t="s">
        <v>43</v>
      </c>
      <c r="K236" t="s">
        <v>43</v>
      </c>
      <c r="L236" t="s">
        <v>43</v>
      </c>
      <c r="M236" t="s">
        <v>67</v>
      </c>
      <c r="O236" s="3">
        <v>48.2</v>
      </c>
      <c r="P236" s="4">
        <v>235</v>
      </c>
      <c r="Q236" s="4">
        <v>11</v>
      </c>
      <c r="R236" s="3">
        <v>3.7672199999999999E-3</v>
      </c>
      <c r="S236" s="3">
        <v>0.11849543</v>
      </c>
      <c r="T236" s="3">
        <v>0.81485395000000005</v>
      </c>
      <c r="U236" s="3">
        <v>4.017975E-2</v>
      </c>
      <c r="V236" s="3">
        <v>2.2703649999999999E-2</v>
      </c>
      <c r="W236" s="3">
        <v>0.81485395000000005</v>
      </c>
      <c r="X236" s="3">
        <f t="shared" si="36"/>
        <v>1000.5</v>
      </c>
      <c r="Y236" s="4">
        <v>64</v>
      </c>
      <c r="Z236" s="3">
        <v>0.96</v>
      </c>
      <c r="AA236" s="3">
        <f t="shared" si="37"/>
        <v>6481.7633537761149</v>
      </c>
      <c r="AB236" s="3">
        <f t="shared" si="38"/>
        <v>878.49423999999988</v>
      </c>
      <c r="AC236" s="3">
        <f t="shared" si="39"/>
        <v>814.49423999999988</v>
      </c>
      <c r="AD236" s="12">
        <f t="shared" si="40"/>
        <v>188.41604729325618</v>
      </c>
      <c r="AE236" s="12">
        <f t="shared" si="41"/>
        <v>161.96310229325621</v>
      </c>
      <c r="AF236" s="12">
        <f t="shared" si="42"/>
        <v>101.27755240275179</v>
      </c>
      <c r="AG236" s="12">
        <f t="shared" si="43"/>
        <v>27.791666666666668</v>
      </c>
      <c r="AH236" s="12">
        <f t="shared" si="44"/>
        <v>0.62531250000000005</v>
      </c>
      <c r="AI236" s="12">
        <f t="shared" si="45"/>
        <v>4.1177584856798742E-6</v>
      </c>
      <c r="AJ236" s="12">
        <f t="shared" si="46"/>
        <v>41.952944720705688</v>
      </c>
      <c r="AK236" s="12">
        <f t="shared" si="47"/>
        <v>0.23988005997001494</v>
      </c>
      <c r="AL236" s="3"/>
      <c r="AM236" s="3"/>
      <c r="AN236" s="3"/>
      <c r="AO236" s="4">
        <v>3</v>
      </c>
      <c r="AP236" s="4">
        <v>0</v>
      </c>
      <c r="AQ236" s="3">
        <v>3.5022999999999999E-3</v>
      </c>
      <c r="AR236" s="4">
        <v>0</v>
      </c>
      <c r="AS236" t="s">
        <v>68</v>
      </c>
      <c r="AT236" s="3">
        <v>9.2327300000000001E-2</v>
      </c>
      <c r="AU236" s="3">
        <v>0.15804804</v>
      </c>
      <c r="AV236" s="3">
        <v>0.35858622000000001</v>
      </c>
      <c r="AW236" s="3">
        <v>8.1685010000000002E-2</v>
      </c>
      <c r="AX236" s="3">
        <v>0.30935342999999998</v>
      </c>
    </row>
    <row r="237" spans="1:50" ht="19.5" customHeight="1" x14ac:dyDescent="0.2">
      <c r="A237" t="s">
        <v>68</v>
      </c>
      <c r="B237" t="s">
        <v>68</v>
      </c>
      <c r="C237" s="3">
        <v>2.5452944999999998</v>
      </c>
      <c r="D237" s="3">
        <v>0.25</v>
      </c>
      <c r="E237" s="3">
        <v>0.02</v>
      </c>
      <c r="F237" s="3">
        <v>4.0000000000000001E-3</v>
      </c>
      <c r="G237" s="4">
        <v>13</v>
      </c>
      <c r="H237" s="4">
        <v>36</v>
      </c>
      <c r="I237" s="2" t="s">
        <v>43</v>
      </c>
      <c r="J237" t="s">
        <v>43</v>
      </c>
      <c r="K237" t="s">
        <v>43</v>
      </c>
      <c r="L237" t="s">
        <v>43</v>
      </c>
      <c r="M237" t="s">
        <v>67</v>
      </c>
      <c r="O237" s="3">
        <v>43.2</v>
      </c>
      <c r="P237" s="4">
        <v>236</v>
      </c>
      <c r="Q237" s="4">
        <v>12</v>
      </c>
      <c r="R237" s="3">
        <v>1.2089559999999999E-2</v>
      </c>
      <c r="S237" s="3">
        <v>0.29862503000000001</v>
      </c>
      <c r="T237" s="3">
        <v>0.66897138</v>
      </c>
      <c r="U237" s="3">
        <v>1.3186649999999999E-2</v>
      </c>
      <c r="V237" s="3">
        <v>7.12738E-3</v>
      </c>
      <c r="W237" s="3">
        <v>0.66897138</v>
      </c>
      <c r="X237" s="3">
        <f t="shared" si="36"/>
        <v>1000.5</v>
      </c>
      <c r="Y237" s="4">
        <v>64</v>
      </c>
      <c r="Z237" s="3">
        <v>0.96</v>
      </c>
      <c r="AA237" s="3">
        <f t="shared" si="37"/>
        <v>6481.7633537761149</v>
      </c>
      <c r="AB237" s="3">
        <f t="shared" si="38"/>
        <v>674.87067999999988</v>
      </c>
      <c r="AC237" s="3">
        <f t="shared" si="39"/>
        <v>610.87067999999988</v>
      </c>
      <c r="AD237" s="12">
        <f t="shared" si="40"/>
        <v>111.19395378995659</v>
      </c>
      <c r="AE237" s="12">
        <f t="shared" si="41"/>
        <v>91.104245039956609</v>
      </c>
      <c r="AF237" s="12">
        <f t="shared" si="42"/>
        <v>101.27755240275179</v>
      </c>
      <c r="AG237" s="12">
        <f t="shared" si="43"/>
        <v>27.791666666666668</v>
      </c>
      <c r="AH237" s="12">
        <f t="shared" si="44"/>
        <v>1.1116666666666666</v>
      </c>
      <c r="AI237" s="12">
        <f t="shared" si="45"/>
        <v>9.3032849495352527E-6</v>
      </c>
      <c r="AJ237" s="12">
        <f t="shared" si="46"/>
        <v>55.937259627607581</v>
      </c>
      <c r="AK237" s="12">
        <f t="shared" si="47"/>
        <v>0.17991004497751123</v>
      </c>
      <c r="AL237" s="3"/>
      <c r="AM237" s="3"/>
      <c r="AN237" s="3"/>
      <c r="AO237" s="4">
        <v>3</v>
      </c>
      <c r="AP237" s="4">
        <v>0</v>
      </c>
      <c r="AQ237" s="3">
        <v>9.6670000000000002E-4</v>
      </c>
      <c r="AR237" s="4">
        <v>0</v>
      </c>
      <c r="AS237" t="s">
        <v>68</v>
      </c>
      <c r="AT237" s="3">
        <v>8.6149870000000003E-2</v>
      </c>
      <c r="AU237" s="3">
        <v>0.15022725000000001</v>
      </c>
      <c r="AV237" s="3">
        <v>0.35433626000000001</v>
      </c>
      <c r="AW237" s="3">
        <v>8.3457329999999996E-2</v>
      </c>
      <c r="AX237" s="3">
        <v>0.32582928999999999</v>
      </c>
    </row>
    <row r="238" spans="1:50" ht="19.5" customHeight="1" x14ac:dyDescent="0.2">
      <c r="A238" t="s">
        <v>60</v>
      </c>
      <c r="B238" t="s">
        <v>60</v>
      </c>
      <c r="C238" s="3">
        <v>2.5452944999999998</v>
      </c>
      <c r="D238" s="3">
        <v>0.25</v>
      </c>
      <c r="E238" s="3">
        <v>2.5000000000000001E-2</v>
      </c>
      <c r="F238" s="3">
        <v>5.0000000000000001E-4</v>
      </c>
      <c r="G238" s="4">
        <v>13</v>
      </c>
      <c r="H238" s="3">
        <v>55.9</v>
      </c>
      <c r="I238" s="2" t="s">
        <v>43</v>
      </c>
      <c r="J238" t="s">
        <v>43</v>
      </c>
      <c r="K238" t="s">
        <v>43</v>
      </c>
      <c r="L238" t="s">
        <v>43</v>
      </c>
      <c r="M238" t="s">
        <v>67</v>
      </c>
      <c r="O238" s="3">
        <v>67.099999999999994</v>
      </c>
      <c r="P238" s="4">
        <v>237</v>
      </c>
      <c r="Q238" s="4">
        <v>13</v>
      </c>
      <c r="R238" s="3">
        <v>5.6889999999999999E-5</v>
      </c>
      <c r="S238" s="3">
        <v>2.03447E-3</v>
      </c>
      <c r="T238" s="3">
        <v>0.18105915</v>
      </c>
      <c r="U238" s="3">
        <v>0.20992375999999999</v>
      </c>
      <c r="V238" s="3">
        <v>0.60692573999999999</v>
      </c>
      <c r="W238" s="3">
        <v>0.60692573999999999</v>
      </c>
      <c r="X238" s="3">
        <f t="shared" si="36"/>
        <v>1000.5</v>
      </c>
      <c r="Y238" s="4">
        <v>64</v>
      </c>
      <c r="Z238" s="3">
        <v>0.96</v>
      </c>
      <c r="AA238" s="3">
        <f t="shared" si="37"/>
        <v>6481.7633537761149</v>
      </c>
      <c r="AB238" s="3">
        <f t="shared" si="38"/>
        <v>4950.965439999999</v>
      </c>
      <c r="AC238" s="3">
        <f t="shared" si="39"/>
        <v>4886.965439999999</v>
      </c>
      <c r="AD238" s="12">
        <f t="shared" si="40"/>
        <v>5984.389352557223</v>
      </c>
      <c r="AE238" s="12">
        <f t="shared" si="41"/>
        <v>5830.671682557223</v>
      </c>
      <c r="AF238" s="12">
        <f t="shared" si="42"/>
        <v>101.27755240275179</v>
      </c>
      <c r="AG238" s="12">
        <f t="shared" si="43"/>
        <v>43.424479166666679</v>
      </c>
      <c r="AH238" s="12">
        <f t="shared" si="44"/>
        <v>1.7369791666666665E-2</v>
      </c>
      <c r="AI238" s="12">
        <f t="shared" si="45"/>
        <v>2.1607656517439348E-8</v>
      </c>
      <c r="AJ238" s="12">
        <f t="shared" si="46"/>
        <v>8.7401968168136843</v>
      </c>
      <c r="AK238" s="12">
        <f t="shared" si="47"/>
        <v>1.1514242878560719</v>
      </c>
      <c r="AL238" s="3"/>
      <c r="AM238" s="3"/>
      <c r="AN238" s="3"/>
      <c r="AO238" s="4">
        <v>3</v>
      </c>
      <c r="AP238" s="4">
        <v>0</v>
      </c>
      <c r="AQ238" s="3">
        <v>0.12986790000000001</v>
      </c>
      <c r="AR238" s="4">
        <v>0</v>
      </c>
      <c r="AS238" t="s">
        <v>51</v>
      </c>
      <c r="AT238" s="3">
        <v>0.11122799</v>
      </c>
      <c r="AU238" s="3">
        <v>0.18002092</v>
      </c>
      <c r="AV238" s="3">
        <v>0.36581443000000002</v>
      </c>
      <c r="AW238" s="3">
        <v>7.6040789999999997E-2</v>
      </c>
      <c r="AX238" s="3">
        <v>0.26689586999999998</v>
      </c>
    </row>
    <row r="239" spans="1:50" ht="19.5" customHeight="1" x14ac:dyDescent="0.2">
      <c r="A239" t="s">
        <v>60</v>
      </c>
      <c r="B239" t="s">
        <v>60</v>
      </c>
      <c r="C239" s="3">
        <v>2.5452944999999998</v>
      </c>
      <c r="D239" s="3">
        <v>0.25</v>
      </c>
      <c r="E239" s="3">
        <v>2.5000000000000001E-2</v>
      </c>
      <c r="F239" s="3">
        <v>1.5E-3</v>
      </c>
      <c r="G239" s="4">
        <v>13</v>
      </c>
      <c r="H239" s="3">
        <v>56.3</v>
      </c>
      <c r="I239" s="2" t="s">
        <v>43</v>
      </c>
      <c r="J239" t="s">
        <v>43</v>
      </c>
      <c r="K239" t="s">
        <v>43</v>
      </c>
      <c r="L239" t="s">
        <v>43</v>
      </c>
      <c r="M239" t="s">
        <v>67</v>
      </c>
      <c r="O239" s="3">
        <v>67.599999999999994</v>
      </c>
      <c r="P239" s="4">
        <v>238</v>
      </c>
      <c r="Q239" s="4">
        <v>14</v>
      </c>
      <c r="R239" s="3">
        <v>1.8409000000000001E-4</v>
      </c>
      <c r="S239" s="3">
        <v>6.5524299999999997E-3</v>
      </c>
      <c r="T239" s="3">
        <v>0.41375612000000001</v>
      </c>
      <c r="U239" s="3">
        <v>0.25650044999999999</v>
      </c>
      <c r="V239" s="3">
        <v>0.32300690999999998</v>
      </c>
      <c r="W239" s="3">
        <v>0.41375612000000001</v>
      </c>
      <c r="X239" s="3">
        <f t="shared" si="36"/>
        <v>1000.5</v>
      </c>
      <c r="Y239" s="4">
        <v>64</v>
      </c>
      <c r="Z239" s="3">
        <v>0.96</v>
      </c>
      <c r="AA239" s="3">
        <f t="shared" si="37"/>
        <v>6481.7633537761149</v>
      </c>
      <c r="AB239" s="3">
        <f t="shared" si="38"/>
        <v>1692.9884799999998</v>
      </c>
      <c r="AC239" s="3">
        <f t="shared" si="39"/>
        <v>1628.9884799999998</v>
      </c>
      <c r="AD239" s="12">
        <f t="shared" si="40"/>
        <v>699.75829917302485</v>
      </c>
      <c r="AE239" s="12">
        <f t="shared" si="41"/>
        <v>647.85240917302485</v>
      </c>
      <c r="AF239" s="12">
        <f t="shared" si="42"/>
        <v>101.27755240275179</v>
      </c>
      <c r="AG239" s="12">
        <f t="shared" si="43"/>
        <v>43.424479166666679</v>
      </c>
      <c r="AH239" s="12">
        <f t="shared" si="44"/>
        <v>0.15632812500000001</v>
      </c>
      <c r="AI239" s="12">
        <f t="shared" si="45"/>
        <v>5.5437125825943652E-7</v>
      </c>
      <c r="AJ239" s="12">
        <f t="shared" si="46"/>
        <v>26.220590450441055</v>
      </c>
      <c r="AK239" s="12">
        <f t="shared" si="47"/>
        <v>0.38380809595202398</v>
      </c>
      <c r="AL239" s="3"/>
      <c r="AM239" s="3"/>
      <c r="AN239" s="3"/>
      <c r="AO239" s="4">
        <v>3</v>
      </c>
      <c r="AP239" s="4">
        <v>0</v>
      </c>
      <c r="AQ239" s="3">
        <v>5.1186500000000003E-2</v>
      </c>
      <c r="AR239" s="4">
        <v>0</v>
      </c>
      <c r="AS239" t="s">
        <v>51</v>
      </c>
      <c r="AT239" s="3">
        <v>0.10300181999999999</v>
      </c>
      <c r="AU239" s="3">
        <v>0.17080869000000001</v>
      </c>
      <c r="AV239" s="3">
        <v>0.36361006000000001</v>
      </c>
      <c r="AW239" s="3">
        <v>7.8513280000000005E-2</v>
      </c>
      <c r="AX239" s="3">
        <v>0.28406615000000002</v>
      </c>
    </row>
    <row r="240" spans="1:50" ht="19.5" customHeight="1" x14ac:dyDescent="0.2">
      <c r="A240" t="s">
        <v>68</v>
      </c>
      <c r="B240" t="s">
        <v>68</v>
      </c>
      <c r="C240" s="3">
        <v>2.5452944999999998</v>
      </c>
      <c r="D240" s="3">
        <v>0.25</v>
      </c>
      <c r="E240" s="3">
        <v>2.5000000000000001E-2</v>
      </c>
      <c r="F240" s="3">
        <v>3.0000000000000001E-3</v>
      </c>
      <c r="G240" s="4">
        <v>13</v>
      </c>
      <c r="H240" s="3">
        <v>45.8</v>
      </c>
      <c r="I240" s="2" t="s">
        <v>43</v>
      </c>
      <c r="J240" t="s">
        <v>43</v>
      </c>
      <c r="K240" t="s">
        <v>43</v>
      </c>
      <c r="L240" t="s">
        <v>43</v>
      </c>
      <c r="M240" t="s">
        <v>67</v>
      </c>
      <c r="O240" s="3">
        <v>54.9</v>
      </c>
      <c r="P240" s="4">
        <v>239</v>
      </c>
      <c r="Q240" s="4">
        <v>15</v>
      </c>
      <c r="R240" s="3">
        <v>1.0707500000000001E-3</v>
      </c>
      <c r="S240" s="3">
        <v>3.691349E-2</v>
      </c>
      <c r="T240" s="3">
        <v>0.77060070000000003</v>
      </c>
      <c r="U240" s="3">
        <v>0.1156676</v>
      </c>
      <c r="V240" s="3">
        <v>7.5747469999999997E-2</v>
      </c>
      <c r="W240" s="3">
        <v>0.77060070000000003</v>
      </c>
      <c r="X240" s="3">
        <f t="shared" si="36"/>
        <v>1000.5</v>
      </c>
      <c r="Y240" s="4">
        <v>64</v>
      </c>
      <c r="Z240" s="3">
        <v>0.96</v>
      </c>
      <c r="AA240" s="3">
        <f t="shared" si="37"/>
        <v>6481.7633537761149</v>
      </c>
      <c r="AB240" s="3">
        <f t="shared" si="38"/>
        <v>878.49423999999988</v>
      </c>
      <c r="AC240" s="3">
        <f t="shared" si="39"/>
        <v>814.49423999999988</v>
      </c>
      <c r="AD240" s="12">
        <f t="shared" si="40"/>
        <v>188.41604729325618</v>
      </c>
      <c r="AE240" s="12">
        <f t="shared" si="41"/>
        <v>161.96310229325621</v>
      </c>
      <c r="AF240" s="12">
        <f t="shared" si="42"/>
        <v>101.27755240275179</v>
      </c>
      <c r="AG240" s="12">
        <f t="shared" si="43"/>
        <v>43.424479166666679</v>
      </c>
      <c r="AH240" s="12">
        <f t="shared" si="44"/>
        <v>0.62531250000000005</v>
      </c>
      <c r="AI240" s="12">
        <f t="shared" si="45"/>
        <v>4.1177584856798742E-6</v>
      </c>
      <c r="AJ240" s="12">
        <f t="shared" si="46"/>
        <v>52.441180900882109</v>
      </c>
      <c r="AK240" s="12">
        <f t="shared" si="47"/>
        <v>0.19190404797601199</v>
      </c>
      <c r="AL240" s="3"/>
      <c r="AM240" s="3"/>
      <c r="AN240" s="3"/>
      <c r="AO240" s="4">
        <v>3</v>
      </c>
      <c r="AP240" s="4">
        <v>0</v>
      </c>
      <c r="AQ240" s="3">
        <v>9.3030999999999999E-3</v>
      </c>
      <c r="AR240" s="4">
        <v>0</v>
      </c>
      <c r="AS240" t="s">
        <v>68</v>
      </c>
      <c r="AT240" s="3">
        <v>9.2327300000000001E-2</v>
      </c>
      <c r="AU240" s="3">
        <v>0.15804804</v>
      </c>
      <c r="AV240" s="3">
        <v>0.35858622000000001</v>
      </c>
      <c r="AW240" s="3">
        <v>8.1685010000000002E-2</v>
      </c>
      <c r="AX240" s="3">
        <v>0.30935342999999998</v>
      </c>
    </row>
    <row r="241" spans="1:50" ht="19.5" customHeight="1" x14ac:dyDescent="0.2">
      <c r="A241" t="s">
        <v>68</v>
      </c>
      <c r="B241" t="s">
        <v>68</v>
      </c>
      <c r="C241" s="3">
        <v>2.5452944999999998</v>
      </c>
      <c r="D241" s="3">
        <v>0.25</v>
      </c>
      <c r="E241" s="3">
        <v>2.5000000000000001E-2</v>
      </c>
      <c r="F241" s="3">
        <v>4.0000000000000001E-3</v>
      </c>
      <c r="G241" s="4">
        <v>13</v>
      </c>
      <c r="H241" s="4">
        <v>49</v>
      </c>
      <c r="I241" s="2" t="s">
        <v>43</v>
      </c>
      <c r="J241" t="s">
        <v>43</v>
      </c>
      <c r="K241" t="s">
        <v>43</v>
      </c>
      <c r="L241" t="s">
        <v>43</v>
      </c>
      <c r="M241" t="s">
        <v>67</v>
      </c>
      <c r="N241" t="s">
        <v>99</v>
      </c>
      <c r="O241" s="3">
        <v>58.8</v>
      </c>
      <c r="P241" s="4">
        <v>240</v>
      </c>
      <c r="Q241" s="4">
        <v>16</v>
      </c>
      <c r="R241" s="3">
        <v>3.45685E-3</v>
      </c>
      <c r="S241" s="3">
        <v>0.10984345</v>
      </c>
      <c r="T241" s="3">
        <v>0.81853547000000004</v>
      </c>
      <c r="U241" s="3">
        <v>4.3465030000000002E-2</v>
      </c>
      <c r="V241" s="3">
        <v>2.4699189999999999E-2</v>
      </c>
      <c r="W241" s="3">
        <v>0.81853547000000004</v>
      </c>
      <c r="X241" s="3">
        <f t="shared" si="36"/>
        <v>1000.5</v>
      </c>
      <c r="Y241" s="4">
        <v>64</v>
      </c>
      <c r="Z241" s="3">
        <v>0.96</v>
      </c>
      <c r="AA241" s="3">
        <f t="shared" si="37"/>
        <v>6481.7633537761149</v>
      </c>
      <c r="AB241" s="3">
        <f t="shared" si="38"/>
        <v>674.87067999999988</v>
      </c>
      <c r="AC241" s="3">
        <f t="shared" si="39"/>
        <v>610.87067999999988</v>
      </c>
      <c r="AD241" s="12">
        <f t="shared" si="40"/>
        <v>111.19395378995659</v>
      </c>
      <c r="AE241" s="12">
        <f t="shared" si="41"/>
        <v>91.104245039956609</v>
      </c>
      <c r="AF241" s="12">
        <f t="shared" si="42"/>
        <v>101.27755240275179</v>
      </c>
      <c r="AG241" s="12">
        <f t="shared" si="43"/>
        <v>43.424479166666679</v>
      </c>
      <c r="AH241" s="12">
        <f t="shared" si="44"/>
        <v>1.1116666666666666</v>
      </c>
      <c r="AI241" s="12">
        <f t="shared" si="45"/>
        <v>9.3032849495352527E-6</v>
      </c>
      <c r="AJ241" s="12">
        <f t="shared" si="46"/>
        <v>69.921574534509475</v>
      </c>
      <c r="AK241" s="12">
        <f t="shared" si="47"/>
        <v>0.14392803598200898</v>
      </c>
      <c r="AL241" s="3"/>
      <c r="AM241" s="3"/>
      <c r="AN241" s="3"/>
      <c r="AO241" s="4">
        <v>3</v>
      </c>
      <c r="AP241" s="4">
        <v>0</v>
      </c>
      <c r="AQ241" s="3">
        <v>2.5073999999999999E-3</v>
      </c>
      <c r="AR241" s="4">
        <v>0</v>
      </c>
      <c r="AS241" t="s">
        <v>68</v>
      </c>
      <c r="AT241" s="3">
        <v>8.6149870000000003E-2</v>
      </c>
      <c r="AU241" s="3">
        <v>0.15022725000000001</v>
      </c>
      <c r="AV241" s="3">
        <v>0.35433626000000001</v>
      </c>
      <c r="AW241" s="3">
        <v>8.3457329999999996E-2</v>
      </c>
      <c r="AX241" s="3">
        <v>0.32582928999999999</v>
      </c>
    </row>
    <row r="242" spans="1:50" ht="19.5" customHeight="1" x14ac:dyDescent="0.2">
      <c r="A242" t="s">
        <v>87</v>
      </c>
      <c r="B242" t="s">
        <v>87</v>
      </c>
      <c r="C242" s="3">
        <v>2.5452944999999998</v>
      </c>
      <c r="D242" s="4">
        <v>1</v>
      </c>
      <c r="E242" s="3">
        <v>0.01</v>
      </c>
      <c r="F242" s="3">
        <v>5.0000000000000001E-4</v>
      </c>
      <c r="G242" s="4">
        <v>13</v>
      </c>
      <c r="H242" s="3">
        <v>13.5</v>
      </c>
      <c r="I242" s="2" t="s">
        <v>43</v>
      </c>
      <c r="J242" t="s">
        <v>43</v>
      </c>
      <c r="K242" t="s">
        <v>43</v>
      </c>
      <c r="L242" t="s">
        <v>53</v>
      </c>
      <c r="M242" t="s">
        <v>67</v>
      </c>
      <c r="N242" t="s">
        <v>69</v>
      </c>
      <c r="O242" s="3">
        <v>16.2</v>
      </c>
      <c r="P242" s="4">
        <v>241</v>
      </c>
      <c r="Q242" s="4">
        <v>1</v>
      </c>
      <c r="R242" s="3">
        <v>0.70804</v>
      </c>
      <c r="S242" s="3">
        <v>0.28088964999999999</v>
      </c>
      <c r="T242" s="3">
        <v>1.096573E-2</v>
      </c>
      <c r="U242" s="3">
        <v>6.8399999999999996E-5</v>
      </c>
      <c r="V242" s="3">
        <v>3.6220000000000002E-5</v>
      </c>
      <c r="W242" s="3">
        <v>0.70804</v>
      </c>
      <c r="X242" s="4">
        <f t="shared" si="36"/>
        <v>1002</v>
      </c>
      <c r="Y242" s="4">
        <v>106</v>
      </c>
      <c r="Z242" s="3">
        <v>2.1</v>
      </c>
      <c r="AA242" s="3">
        <f t="shared" si="37"/>
        <v>6491.4811399137097</v>
      </c>
      <c r="AB242" s="3">
        <f t="shared" si="38"/>
        <v>10796.2369</v>
      </c>
      <c r="AC242" s="3">
        <f t="shared" si="39"/>
        <v>10690.2369</v>
      </c>
      <c r="AD242" s="12">
        <f t="shared" si="40"/>
        <v>10373.685582139695</v>
      </c>
      <c r="AE242" s="12">
        <f t="shared" si="41"/>
        <v>10170.982999120826</v>
      </c>
      <c r="AF242" s="12">
        <f t="shared" si="42"/>
        <v>61.240388112393489</v>
      </c>
      <c r="AG242" s="12">
        <f t="shared" si="43"/>
        <v>2.4084353741496596</v>
      </c>
      <c r="AH242" s="12">
        <f t="shared" si="44"/>
        <v>6.0210884353741499E-3</v>
      </c>
      <c r="AI242" s="12">
        <f t="shared" si="45"/>
        <v>1.5608009498068402E-8</v>
      </c>
      <c r="AJ242" s="12">
        <f t="shared" si="46"/>
        <v>0.9423754611840276</v>
      </c>
      <c r="AK242" s="12">
        <f t="shared" si="47"/>
        <v>8.3041464241328669</v>
      </c>
      <c r="AL242" s="3"/>
      <c r="AM242" s="3"/>
      <c r="AN242" s="3"/>
      <c r="AO242" s="4">
        <v>2</v>
      </c>
      <c r="AP242" s="4">
        <v>0</v>
      </c>
      <c r="AQ242" s="3">
        <v>2.1687999999999998E-3</v>
      </c>
      <c r="AR242" s="4">
        <v>0</v>
      </c>
      <c r="AS242" t="s">
        <v>87</v>
      </c>
      <c r="AT242" s="3">
        <v>0.11364385</v>
      </c>
      <c r="AU242" s="3">
        <v>0.18262754</v>
      </c>
      <c r="AV242" s="3">
        <v>0.36622610999999999</v>
      </c>
      <c r="AW242" s="3">
        <v>7.5316659999999994E-2</v>
      </c>
      <c r="AX242" s="3">
        <v>0.26218583000000001</v>
      </c>
    </row>
    <row r="243" spans="1:50" ht="19.5" customHeight="1" x14ac:dyDescent="0.2">
      <c r="A243" t="s">
        <v>87</v>
      </c>
      <c r="B243" t="s">
        <v>87</v>
      </c>
      <c r="C243" s="3">
        <v>2.5452944999999998</v>
      </c>
      <c r="D243" s="4">
        <v>1</v>
      </c>
      <c r="E243" s="3">
        <v>0.01</v>
      </c>
      <c r="F243" s="3">
        <v>1.5E-3</v>
      </c>
      <c r="G243" s="4">
        <v>13</v>
      </c>
      <c r="H243" s="3">
        <v>16.100000000000001</v>
      </c>
      <c r="I243" s="2" t="s">
        <v>43</v>
      </c>
      <c r="J243" t="s">
        <v>43</v>
      </c>
      <c r="K243" t="s">
        <v>43</v>
      </c>
      <c r="L243" t="s">
        <v>53</v>
      </c>
      <c r="M243" t="s">
        <v>67</v>
      </c>
      <c r="N243" t="s">
        <v>69</v>
      </c>
      <c r="O243" s="3">
        <v>19.3</v>
      </c>
      <c r="P243" s="4">
        <v>242</v>
      </c>
      <c r="Q243" s="4">
        <v>2</v>
      </c>
      <c r="R243" s="3">
        <v>0.88698213999999997</v>
      </c>
      <c r="S243" s="3">
        <v>0.10957069</v>
      </c>
      <c r="T243" s="3">
        <v>3.4148400000000001E-3</v>
      </c>
      <c r="U243" s="3">
        <v>2.1140000000000001E-5</v>
      </c>
      <c r="V243" s="3">
        <v>1.119E-5</v>
      </c>
      <c r="W243" s="3">
        <v>0.88698213999999997</v>
      </c>
      <c r="X243" s="4">
        <f t="shared" si="36"/>
        <v>1002</v>
      </c>
      <c r="Y243" s="4">
        <v>106</v>
      </c>
      <c r="Z243" s="3">
        <v>2.1</v>
      </c>
      <c r="AA243" s="3">
        <f t="shared" si="37"/>
        <v>6491.4811399137097</v>
      </c>
      <c r="AB243" s="3">
        <f t="shared" si="38"/>
        <v>3669.4123</v>
      </c>
      <c r="AC243" s="3">
        <f t="shared" si="39"/>
        <v>3563.4123</v>
      </c>
      <c r="AD243" s="12">
        <f t="shared" si="40"/>
        <v>1198.343416464159</v>
      </c>
      <c r="AE243" s="12">
        <f t="shared" si="41"/>
        <v>1130.1092221245362</v>
      </c>
      <c r="AF243" s="12">
        <f t="shared" si="42"/>
        <v>61.240388112393489</v>
      </c>
      <c r="AG243" s="12">
        <f t="shared" si="43"/>
        <v>2.4084353741496596</v>
      </c>
      <c r="AH243" s="12">
        <f t="shared" si="44"/>
        <v>5.4189795918367346E-2</v>
      </c>
      <c r="AI243" s="12">
        <f t="shared" si="45"/>
        <v>4.0534102546434988E-7</v>
      </c>
      <c r="AJ243" s="12">
        <f t="shared" si="46"/>
        <v>2.8271263835520828</v>
      </c>
      <c r="AK243" s="12">
        <f t="shared" si="47"/>
        <v>2.7680488080442887</v>
      </c>
      <c r="AL243" s="3"/>
      <c r="AM243" s="3"/>
      <c r="AN243" s="3"/>
      <c r="AO243" s="4">
        <v>2</v>
      </c>
      <c r="AP243" s="4">
        <v>0</v>
      </c>
      <c r="AQ243" s="3">
        <v>1.5118E-3</v>
      </c>
      <c r="AR243" s="4">
        <v>0</v>
      </c>
      <c r="AS243" t="s">
        <v>87</v>
      </c>
      <c r="AT243" s="3">
        <v>0.10969353</v>
      </c>
      <c r="AU243" s="3">
        <v>0.17834227</v>
      </c>
      <c r="AV243" s="3">
        <v>0.36550001999999998</v>
      </c>
      <c r="AW243" s="3">
        <v>7.6501600000000003E-2</v>
      </c>
      <c r="AX243" s="3">
        <v>0.26996258000000001</v>
      </c>
    </row>
    <row r="244" spans="1:50" ht="19.5" customHeight="1" x14ac:dyDescent="0.2">
      <c r="A244" t="s">
        <v>87</v>
      </c>
      <c r="B244" t="s">
        <v>87</v>
      </c>
      <c r="C244" s="3">
        <v>2.5452944999999998</v>
      </c>
      <c r="D244" s="4">
        <v>1</v>
      </c>
      <c r="E244" s="3">
        <v>0.01</v>
      </c>
      <c r="F244" s="3">
        <v>3.0000000000000001E-3</v>
      </c>
      <c r="G244" s="4">
        <v>13</v>
      </c>
      <c r="H244" s="3">
        <v>16.100000000000001</v>
      </c>
      <c r="I244" s="2" t="s">
        <v>43</v>
      </c>
      <c r="J244" t="s">
        <v>43</v>
      </c>
      <c r="K244" t="s">
        <v>43</v>
      </c>
      <c r="L244" t="s">
        <v>53</v>
      </c>
      <c r="M244" t="s">
        <v>67</v>
      </c>
      <c r="N244" t="s">
        <v>88</v>
      </c>
      <c r="O244" s="3">
        <v>19.3</v>
      </c>
      <c r="P244" s="4">
        <v>243</v>
      </c>
      <c r="Q244" s="4">
        <v>3</v>
      </c>
      <c r="R244" s="3">
        <v>0.97858197999999996</v>
      </c>
      <c r="S244" s="3">
        <v>2.0824200000000001E-2</v>
      </c>
      <c r="T244" s="3">
        <v>5.8827E-4</v>
      </c>
      <c r="U244" s="5">
        <v>3.631E-6</v>
      </c>
      <c r="V244" s="5">
        <v>1.9230000000000001E-6</v>
      </c>
      <c r="W244" s="3">
        <v>0.97858197999999996</v>
      </c>
      <c r="X244" s="4">
        <f t="shared" si="36"/>
        <v>1002</v>
      </c>
      <c r="Y244" s="4">
        <v>106</v>
      </c>
      <c r="Z244" s="3">
        <v>2.1</v>
      </c>
      <c r="AA244" s="3">
        <f t="shared" si="37"/>
        <v>6491.4811399137097</v>
      </c>
      <c r="AB244" s="3">
        <f t="shared" si="38"/>
        <v>1887.70615</v>
      </c>
      <c r="AC244" s="3">
        <f t="shared" si="39"/>
        <v>1781.70615</v>
      </c>
      <c r="AD244" s="12">
        <f t="shared" si="40"/>
        <v>317.14440270094542</v>
      </c>
      <c r="AE244" s="12">
        <f t="shared" si="41"/>
        <v>282.52730553113406</v>
      </c>
      <c r="AF244" s="12">
        <f t="shared" si="42"/>
        <v>61.240388112393489</v>
      </c>
      <c r="AG244" s="12">
        <f t="shared" si="43"/>
        <v>2.4084353741496596</v>
      </c>
      <c r="AH244" s="12">
        <f t="shared" si="44"/>
        <v>0.21675918367346939</v>
      </c>
      <c r="AI244" s="12">
        <f t="shared" si="45"/>
        <v>3.0631961034233743E-6</v>
      </c>
      <c r="AJ244" s="12">
        <f t="shared" si="46"/>
        <v>5.6542527671041656</v>
      </c>
      <c r="AK244" s="12">
        <f t="shared" si="47"/>
        <v>1.3840244040221443</v>
      </c>
      <c r="AL244" s="3"/>
      <c r="AM244" s="3"/>
      <c r="AN244" s="3"/>
      <c r="AO244" s="4">
        <v>2</v>
      </c>
      <c r="AP244" s="4">
        <v>0</v>
      </c>
      <c r="AQ244" s="3">
        <v>8.1300000000000003E-4</v>
      </c>
      <c r="AR244" s="4">
        <v>0</v>
      </c>
      <c r="AS244" t="s">
        <v>87</v>
      </c>
      <c r="AT244" s="3">
        <v>0.10425472</v>
      </c>
      <c r="AU244" s="3">
        <v>0.17224593999999999</v>
      </c>
      <c r="AV244" s="3">
        <v>0.36403143999999998</v>
      </c>
      <c r="AW244" s="3">
        <v>7.8136880000000006E-2</v>
      </c>
      <c r="AX244" s="3">
        <v>0.28133101999999999</v>
      </c>
    </row>
    <row r="245" spans="1:50" ht="19.5" customHeight="1" x14ac:dyDescent="0.2">
      <c r="A245" t="s">
        <v>87</v>
      </c>
      <c r="B245" t="s">
        <v>87</v>
      </c>
      <c r="C245" s="3">
        <v>2.5452944999999998</v>
      </c>
      <c r="D245" s="4">
        <v>1</v>
      </c>
      <c r="E245" s="3">
        <v>0.01</v>
      </c>
      <c r="F245" s="3">
        <v>4.0000000000000001E-3</v>
      </c>
      <c r="G245" s="4">
        <v>13</v>
      </c>
      <c r="H245" s="3">
        <v>14.3</v>
      </c>
      <c r="I245" s="2" t="s">
        <v>43</v>
      </c>
      <c r="J245" t="s">
        <v>43</v>
      </c>
      <c r="K245" t="s">
        <v>43</v>
      </c>
      <c r="L245" t="s">
        <v>53</v>
      </c>
      <c r="M245" t="s">
        <v>67</v>
      </c>
      <c r="N245" t="s">
        <v>100</v>
      </c>
      <c r="O245" s="3">
        <v>17.2</v>
      </c>
      <c r="P245" s="4">
        <v>244</v>
      </c>
      <c r="Q245" s="4">
        <v>4</v>
      </c>
      <c r="R245" s="3">
        <v>0.99328229000000001</v>
      </c>
      <c r="S245" s="3">
        <v>6.5341399999999999E-3</v>
      </c>
      <c r="T245" s="3">
        <v>1.8185E-4</v>
      </c>
      <c r="U245" s="5">
        <v>1.122E-6</v>
      </c>
      <c r="V245" s="5">
        <v>5.9409999999999995E-7</v>
      </c>
      <c r="W245" s="3">
        <v>0.99328229000000001</v>
      </c>
      <c r="X245" s="4">
        <f t="shared" si="36"/>
        <v>1002</v>
      </c>
      <c r="Y245" s="4">
        <v>106</v>
      </c>
      <c r="Z245" s="3">
        <v>2.1</v>
      </c>
      <c r="AA245" s="3">
        <f t="shared" si="37"/>
        <v>6491.4811399137097</v>
      </c>
      <c r="AB245" s="3">
        <f t="shared" si="38"/>
        <v>1442.2796125</v>
      </c>
      <c r="AC245" s="3">
        <f t="shared" si="39"/>
        <v>1336.2796125</v>
      </c>
      <c r="AD245" s="12">
        <f t="shared" si="40"/>
        <v>185.1344322386214</v>
      </c>
      <c r="AE245" s="12">
        <f t="shared" si="41"/>
        <v>158.92160936126291</v>
      </c>
      <c r="AF245" s="12">
        <f t="shared" si="42"/>
        <v>61.240388112393489</v>
      </c>
      <c r="AG245" s="12">
        <f t="shared" si="43"/>
        <v>2.4084353741496596</v>
      </c>
      <c r="AH245" s="12">
        <f t="shared" si="44"/>
        <v>0.38534965986394559</v>
      </c>
      <c r="AI245" s="12">
        <f t="shared" si="45"/>
        <v>6.9965411031620962E-6</v>
      </c>
      <c r="AJ245" s="12">
        <f t="shared" si="46"/>
        <v>7.5390036894722208</v>
      </c>
      <c r="AK245" s="12">
        <f t="shared" si="47"/>
        <v>1.0380183030166084</v>
      </c>
      <c r="AL245" s="3"/>
      <c r="AM245" s="3"/>
      <c r="AN245" s="3"/>
      <c r="AO245" s="4">
        <v>2</v>
      </c>
      <c r="AP245" s="4">
        <v>0</v>
      </c>
      <c r="AQ245" s="3">
        <v>5.0949999999999997E-4</v>
      </c>
      <c r="AR245" s="4">
        <v>0</v>
      </c>
      <c r="AS245" t="s">
        <v>87</v>
      </c>
      <c r="AT245" s="3">
        <v>0.10092058</v>
      </c>
      <c r="AU245" s="3">
        <v>0.16839357999999999</v>
      </c>
      <c r="AV245" s="3">
        <v>0.36283683999999999</v>
      </c>
      <c r="AW245" s="3">
        <v>7.9137520000000003E-2</v>
      </c>
      <c r="AX245" s="3">
        <v>0.28871148000000002</v>
      </c>
    </row>
    <row r="246" spans="1:50" ht="19.5" customHeight="1" x14ac:dyDescent="0.2">
      <c r="A246" t="s">
        <v>87</v>
      </c>
      <c r="B246" t="s">
        <v>87</v>
      </c>
      <c r="C246" s="3">
        <v>2.5452944999999998</v>
      </c>
      <c r="D246" s="4">
        <v>1</v>
      </c>
      <c r="E246" s="3">
        <v>1.4999999999999999E-2</v>
      </c>
      <c r="F246" s="3">
        <v>5.0000000000000001E-4</v>
      </c>
      <c r="G246" s="4">
        <v>13</v>
      </c>
      <c r="H246" s="4">
        <v>24</v>
      </c>
      <c r="I246" s="2" t="s">
        <v>43</v>
      </c>
      <c r="J246" t="s">
        <v>43</v>
      </c>
      <c r="K246" t="s">
        <v>43</v>
      </c>
      <c r="L246" t="s">
        <v>53</v>
      </c>
      <c r="M246" t="s">
        <v>67</v>
      </c>
      <c r="N246" t="s">
        <v>69</v>
      </c>
      <c r="O246" s="3">
        <v>28.8</v>
      </c>
      <c r="P246" s="4">
        <v>245</v>
      </c>
      <c r="Q246" s="4">
        <v>5</v>
      </c>
      <c r="R246" s="3">
        <v>0.40738165999999998</v>
      </c>
      <c r="S246" s="3">
        <v>0.55462712999999997</v>
      </c>
      <c r="T246" s="3">
        <v>3.7622219999999998E-2</v>
      </c>
      <c r="U246" s="3">
        <v>2.4122E-4</v>
      </c>
      <c r="V246" s="3">
        <v>1.2778E-4</v>
      </c>
      <c r="W246" s="3">
        <v>0.55462712999999997</v>
      </c>
      <c r="X246" s="4">
        <f t="shared" si="36"/>
        <v>1002</v>
      </c>
      <c r="Y246" s="4">
        <v>106</v>
      </c>
      <c r="Z246" s="3">
        <v>2.1</v>
      </c>
      <c r="AA246" s="3">
        <f t="shared" si="37"/>
        <v>6491.4811399137097</v>
      </c>
      <c r="AB246" s="3">
        <f t="shared" si="38"/>
        <v>10796.2369</v>
      </c>
      <c r="AC246" s="3">
        <f t="shared" si="39"/>
        <v>10690.2369</v>
      </c>
      <c r="AD246" s="12">
        <f t="shared" si="40"/>
        <v>10373.685582139695</v>
      </c>
      <c r="AE246" s="12">
        <f t="shared" si="41"/>
        <v>10170.982999120826</v>
      </c>
      <c r="AF246" s="12">
        <f t="shared" si="42"/>
        <v>61.240388112393489</v>
      </c>
      <c r="AG246" s="12">
        <f t="shared" si="43"/>
        <v>5.4189795918367345</v>
      </c>
      <c r="AH246" s="12">
        <f t="shared" si="44"/>
        <v>6.0210884353741499E-3</v>
      </c>
      <c r="AI246" s="12">
        <f t="shared" si="45"/>
        <v>1.5608009498068402E-8</v>
      </c>
      <c r="AJ246" s="12">
        <f t="shared" si="46"/>
        <v>1.4135631917760414</v>
      </c>
      <c r="AK246" s="12">
        <f t="shared" si="47"/>
        <v>5.5360976160885773</v>
      </c>
      <c r="AL246" s="3"/>
      <c r="AM246" s="3"/>
      <c r="AN246" s="3"/>
      <c r="AO246" s="4">
        <v>3</v>
      </c>
      <c r="AP246" s="4">
        <v>0</v>
      </c>
      <c r="AQ246" s="3">
        <v>4.0007999999999997E-3</v>
      </c>
      <c r="AR246" s="4">
        <v>0</v>
      </c>
      <c r="AS246" t="s">
        <v>87</v>
      </c>
      <c r="AT246" s="3">
        <v>0.11364385</v>
      </c>
      <c r="AU246" s="3">
        <v>0.18262754</v>
      </c>
      <c r="AV246" s="3">
        <v>0.36622610999999999</v>
      </c>
      <c r="AW246" s="3">
        <v>7.5316659999999994E-2</v>
      </c>
      <c r="AX246" s="3">
        <v>0.26218583000000001</v>
      </c>
    </row>
    <row r="247" spans="1:50" ht="19.5" customHeight="1" x14ac:dyDescent="0.2">
      <c r="A247" t="s">
        <v>87</v>
      </c>
      <c r="B247" t="s">
        <v>87</v>
      </c>
      <c r="C247" s="3">
        <v>2.5452944999999998</v>
      </c>
      <c r="D247" s="4">
        <v>1</v>
      </c>
      <c r="E247" s="3">
        <v>1.4999999999999999E-2</v>
      </c>
      <c r="F247" s="3">
        <v>1.5E-3</v>
      </c>
      <c r="G247" s="4">
        <v>13</v>
      </c>
      <c r="H247" s="4">
        <v>24</v>
      </c>
      <c r="I247" s="2" t="s">
        <v>43</v>
      </c>
      <c r="J247" t="s">
        <v>43</v>
      </c>
      <c r="K247" t="s">
        <v>43</v>
      </c>
      <c r="L247" t="s">
        <v>53</v>
      </c>
      <c r="M247" t="s">
        <v>67</v>
      </c>
      <c r="N247" t="s">
        <v>69</v>
      </c>
      <c r="O247" s="3">
        <v>28.8</v>
      </c>
      <c r="P247" s="4">
        <v>246</v>
      </c>
      <c r="Q247" s="4">
        <v>6</v>
      </c>
      <c r="R247" s="3">
        <v>0.68988786999999996</v>
      </c>
      <c r="S247" s="3">
        <v>0.29805614000000002</v>
      </c>
      <c r="T247" s="3">
        <v>1.194195E-2</v>
      </c>
      <c r="U247" s="3">
        <v>7.4560000000000004E-5</v>
      </c>
      <c r="V247" s="3">
        <v>3.9490000000000003E-5</v>
      </c>
      <c r="W247" s="3">
        <v>0.68988786999999996</v>
      </c>
      <c r="X247" s="4">
        <f t="shared" si="36"/>
        <v>1002</v>
      </c>
      <c r="Y247" s="4">
        <v>106</v>
      </c>
      <c r="Z247" s="3">
        <v>2.1</v>
      </c>
      <c r="AA247" s="3">
        <f t="shared" si="37"/>
        <v>6491.4811399137097</v>
      </c>
      <c r="AB247" s="3">
        <f t="shared" si="38"/>
        <v>3669.4123</v>
      </c>
      <c r="AC247" s="3">
        <f t="shared" si="39"/>
        <v>3563.4123</v>
      </c>
      <c r="AD247" s="12">
        <f t="shared" si="40"/>
        <v>1198.343416464159</v>
      </c>
      <c r="AE247" s="12">
        <f t="shared" si="41"/>
        <v>1130.1092221245362</v>
      </c>
      <c r="AF247" s="12">
        <f t="shared" si="42"/>
        <v>61.240388112393489</v>
      </c>
      <c r="AG247" s="12">
        <f t="shared" si="43"/>
        <v>5.4189795918367345</v>
      </c>
      <c r="AH247" s="12">
        <f t="shared" si="44"/>
        <v>5.4189795918367346E-2</v>
      </c>
      <c r="AI247" s="12">
        <f t="shared" si="45"/>
        <v>4.0534102546434988E-7</v>
      </c>
      <c r="AJ247" s="12">
        <f t="shared" si="46"/>
        <v>4.2406895753281244</v>
      </c>
      <c r="AK247" s="12">
        <f t="shared" si="47"/>
        <v>1.8453658720295256</v>
      </c>
      <c r="AL247" s="3"/>
      <c r="AM247" s="3"/>
      <c r="AN247" s="3"/>
      <c r="AO247" s="4">
        <v>3</v>
      </c>
      <c r="AP247" s="4">
        <v>0</v>
      </c>
      <c r="AQ247" s="3">
        <v>2.7097000000000002E-3</v>
      </c>
      <c r="AR247" s="4">
        <v>0</v>
      </c>
      <c r="AS247" t="s">
        <v>87</v>
      </c>
      <c r="AT247" s="3">
        <v>0.10969353</v>
      </c>
      <c r="AU247" s="3">
        <v>0.17834227</v>
      </c>
      <c r="AV247" s="3">
        <v>0.36550001999999998</v>
      </c>
      <c r="AW247" s="3">
        <v>7.6501600000000003E-2</v>
      </c>
      <c r="AX247" s="3">
        <v>0.26996258000000001</v>
      </c>
    </row>
    <row r="248" spans="1:50" ht="19.5" customHeight="1" x14ac:dyDescent="0.2">
      <c r="A248" t="s">
        <v>87</v>
      </c>
      <c r="B248" t="s">
        <v>87</v>
      </c>
      <c r="C248" s="3">
        <v>2.5452944999999998</v>
      </c>
      <c r="D248" s="4">
        <v>1</v>
      </c>
      <c r="E248" s="3">
        <v>1.4999999999999999E-2</v>
      </c>
      <c r="F248" s="3">
        <v>3.0000000000000001E-3</v>
      </c>
      <c r="G248" s="4">
        <v>13</v>
      </c>
      <c r="H248" s="3">
        <v>22.7</v>
      </c>
      <c r="I248" s="2" t="s">
        <v>43</v>
      </c>
      <c r="J248" t="s">
        <v>43</v>
      </c>
      <c r="K248" t="s">
        <v>43</v>
      </c>
      <c r="L248" t="s">
        <v>53</v>
      </c>
      <c r="M248" t="s">
        <v>67</v>
      </c>
      <c r="N248" t="s">
        <v>88</v>
      </c>
      <c r="O248" s="3">
        <v>27.2</v>
      </c>
      <c r="P248" s="4">
        <v>247</v>
      </c>
      <c r="Q248" s="4">
        <v>7</v>
      </c>
      <c r="R248" s="3">
        <v>0.92832155000000005</v>
      </c>
      <c r="S248" s="3">
        <v>6.9586700000000001E-2</v>
      </c>
      <c r="T248" s="3">
        <v>2.0721699999999999E-3</v>
      </c>
      <c r="U248" s="3">
        <v>1.2809999999999999E-5</v>
      </c>
      <c r="V248" s="5">
        <v>6.7830000000000001E-6</v>
      </c>
      <c r="W248" s="3">
        <v>0.92832155000000005</v>
      </c>
      <c r="X248" s="4">
        <f t="shared" si="36"/>
        <v>1002</v>
      </c>
      <c r="Y248" s="4">
        <v>106</v>
      </c>
      <c r="Z248" s="3">
        <v>2.1</v>
      </c>
      <c r="AA248" s="3">
        <f t="shared" si="37"/>
        <v>6491.4811399137097</v>
      </c>
      <c r="AB248" s="3">
        <f t="shared" si="38"/>
        <v>1887.70615</v>
      </c>
      <c r="AC248" s="3">
        <f t="shared" si="39"/>
        <v>1781.70615</v>
      </c>
      <c r="AD248" s="12">
        <f t="shared" si="40"/>
        <v>317.14440270094542</v>
      </c>
      <c r="AE248" s="12">
        <f t="shared" si="41"/>
        <v>282.52730553113406</v>
      </c>
      <c r="AF248" s="12">
        <f t="shared" si="42"/>
        <v>61.240388112393489</v>
      </c>
      <c r="AG248" s="12">
        <f t="shared" si="43"/>
        <v>5.4189795918367345</v>
      </c>
      <c r="AH248" s="12">
        <f t="shared" si="44"/>
        <v>0.21675918367346939</v>
      </c>
      <c r="AI248" s="12">
        <f t="shared" si="45"/>
        <v>3.0631961034233743E-6</v>
      </c>
      <c r="AJ248" s="12">
        <f t="shared" si="46"/>
        <v>8.4813791506562488</v>
      </c>
      <c r="AK248" s="12">
        <f t="shared" si="47"/>
        <v>0.92268293601476281</v>
      </c>
      <c r="AL248" s="3"/>
      <c r="AM248" s="3"/>
      <c r="AN248" s="3"/>
      <c r="AO248" s="4">
        <v>3</v>
      </c>
      <c r="AP248" s="4">
        <v>0</v>
      </c>
      <c r="AQ248" s="3">
        <v>1.3960000000000001E-3</v>
      </c>
      <c r="AR248" s="4">
        <v>0</v>
      </c>
      <c r="AS248" t="s">
        <v>87</v>
      </c>
      <c r="AT248" s="3">
        <v>0.10425472</v>
      </c>
      <c r="AU248" s="3">
        <v>0.17224593999999999</v>
      </c>
      <c r="AV248" s="3">
        <v>0.36403143999999998</v>
      </c>
      <c r="AW248" s="3">
        <v>7.8136880000000006E-2</v>
      </c>
      <c r="AX248" s="3">
        <v>0.28133101999999999</v>
      </c>
    </row>
    <row r="249" spans="1:50" ht="19.5" customHeight="1" x14ac:dyDescent="0.2">
      <c r="A249" t="s">
        <v>87</v>
      </c>
      <c r="B249" t="s">
        <v>87</v>
      </c>
      <c r="C249" s="3">
        <v>2.5452944999999998</v>
      </c>
      <c r="D249" s="4">
        <v>1</v>
      </c>
      <c r="E249" s="3">
        <v>1.4999999999999999E-2</v>
      </c>
      <c r="F249" s="3">
        <v>4.0000000000000001E-3</v>
      </c>
      <c r="G249" s="4">
        <v>13</v>
      </c>
      <c r="H249" s="3">
        <v>18.5</v>
      </c>
      <c r="I249" s="2" t="s">
        <v>43</v>
      </c>
      <c r="J249" t="s">
        <v>43</v>
      </c>
      <c r="K249" t="s">
        <v>43</v>
      </c>
      <c r="L249" t="s">
        <v>53</v>
      </c>
      <c r="M249" t="s">
        <v>67</v>
      </c>
      <c r="N249" t="s">
        <v>88</v>
      </c>
      <c r="O249" s="3">
        <v>22.2</v>
      </c>
      <c r="P249" s="4">
        <v>248</v>
      </c>
      <c r="Q249" s="4">
        <v>8</v>
      </c>
      <c r="R249" s="3">
        <v>0.97669675</v>
      </c>
      <c r="S249" s="3">
        <v>2.2655950000000001E-2</v>
      </c>
      <c r="T249" s="3">
        <v>6.4125E-4</v>
      </c>
      <c r="U249" s="5">
        <v>3.9580000000000001E-6</v>
      </c>
      <c r="V249" s="5">
        <v>2.0959999999999999E-6</v>
      </c>
      <c r="W249" s="3">
        <v>0.97669675</v>
      </c>
      <c r="X249" s="4">
        <f t="shared" si="36"/>
        <v>1002</v>
      </c>
      <c r="Y249" s="4">
        <v>106</v>
      </c>
      <c r="Z249" s="3">
        <v>2.1</v>
      </c>
      <c r="AA249" s="3">
        <f t="shared" si="37"/>
        <v>6491.4811399137097</v>
      </c>
      <c r="AB249" s="3">
        <f t="shared" si="38"/>
        <v>1442.2796125</v>
      </c>
      <c r="AC249" s="3">
        <f t="shared" si="39"/>
        <v>1336.2796125</v>
      </c>
      <c r="AD249" s="12">
        <f t="shared" si="40"/>
        <v>185.1344322386214</v>
      </c>
      <c r="AE249" s="12">
        <f t="shared" si="41"/>
        <v>158.92160936126291</v>
      </c>
      <c r="AF249" s="12">
        <f t="shared" si="42"/>
        <v>61.240388112393489</v>
      </c>
      <c r="AG249" s="12">
        <f t="shared" si="43"/>
        <v>5.4189795918367345</v>
      </c>
      <c r="AH249" s="12">
        <f t="shared" si="44"/>
        <v>0.38534965986394559</v>
      </c>
      <c r="AI249" s="12">
        <f t="shared" si="45"/>
        <v>6.9965411031620962E-6</v>
      </c>
      <c r="AJ249" s="12">
        <f t="shared" si="46"/>
        <v>11.308505534208331</v>
      </c>
      <c r="AK249" s="12">
        <f t="shared" si="47"/>
        <v>0.69201220201107216</v>
      </c>
      <c r="AL249" s="3"/>
      <c r="AM249" s="3"/>
      <c r="AN249" s="3"/>
      <c r="AO249" s="4">
        <v>3</v>
      </c>
      <c r="AP249" s="4">
        <v>0</v>
      </c>
      <c r="AQ249" s="3">
        <v>8.5030000000000001E-4</v>
      </c>
      <c r="AR249" s="4">
        <v>0</v>
      </c>
      <c r="AS249" t="s">
        <v>87</v>
      </c>
      <c r="AT249" s="3">
        <v>0.10092058</v>
      </c>
      <c r="AU249" s="3">
        <v>0.16839357999999999</v>
      </c>
      <c r="AV249" s="3">
        <v>0.36283683999999999</v>
      </c>
      <c r="AW249" s="3">
        <v>7.9137520000000003E-2</v>
      </c>
      <c r="AX249" s="3">
        <v>0.28871148000000002</v>
      </c>
    </row>
    <row r="250" spans="1:50" ht="19.5" customHeight="1" x14ac:dyDescent="0.2">
      <c r="A250" t="s">
        <v>87</v>
      </c>
      <c r="B250" t="s">
        <v>87</v>
      </c>
      <c r="C250" s="3">
        <v>2.5452944999999998</v>
      </c>
      <c r="D250" s="4">
        <v>1</v>
      </c>
      <c r="E250" s="3">
        <v>0.02</v>
      </c>
      <c r="F250" s="3">
        <v>5.0000000000000001E-4</v>
      </c>
      <c r="G250" s="4">
        <v>13</v>
      </c>
      <c r="H250" s="3">
        <v>32.799999999999997</v>
      </c>
      <c r="I250" s="2" t="s">
        <v>43</v>
      </c>
      <c r="J250" t="s">
        <v>43</v>
      </c>
      <c r="K250" t="s">
        <v>43</v>
      </c>
      <c r="L250" t="s">
        <v>53</v>
      </c>
      <c r="M250" t="s">
        <v>67</v>
      </c>
      <c r="N250" t="s">
        <v>69</v>
      </c>
      <c r="O250" s="3">
        <v>39.299999999999997</v>
      </c>
      <c r="P250" s="4">
        <v>249</v>
      </c>
      <c r="Q250" s="4">
        <v>9</v>
      </c>
      <c r="R250" s="3">
        <v>0.16308048999999999</v>
      </c>
      <c r="S250" s="3">
        <v>0.71463635999999997</v>
      </c>
      <c r="T250" s="3">
        <v>0.12098262999999999</v>
      </c>
      <c r="U250" s="3">
        <v>8.499E-4</v>
      </c>
      <c r="V250" s="3">
        <v>4.5061999999999999E-4</v>
      </c>
      <c r="W250" s="3">
        <v>0.71463635999999997</v>
      </c>
      <c r="X250" s="4">
        <f t="shared" si="36"/>
        <v>1002</v>
      </c>
      <c r="Y250" s="4">
        <v>106</v>
      </c>
      <c r="Z250" s="3">
        <v>2.1</v>
      </c>
      <c r="AA250" s="3">
        <f t="shared" si="37"/>
        <v>6491.4811399137097</v>
      </c>
      <c r="AB250" s="3">
        <f t="shared" si="38"/>
        <v>10796.2369</v>
      </c>
      <c r="AC250" s="3">
        <f t="shared" si="39"/>
        <v>10690.2369</v>
      </c>
      <c r="AD250" s="12">
        <f t="shared" si="40"/>
        <v>10373.685582139695</v>
      </c>
      <c r="AE250" s="12">
        <f t="shared" si="41"/>
        <v>10170.982999120826</v>
      </c>
      <c r="AF250" s="12">
        <f t="shared" si="42"/>
        <v>61.240388112393489</v>
      </c>
      <c r="AG250" s="12">
        <f t="shared" si="43"/>
        <v>9.6337414965986383</v>
      </c>
      <c r="AH250" s="12">
        <f t="shared" si="44"/>
        <v>6.0210884353741499E-3</v>
      </c>
      <c r="AI250" s="12">
        <f t="shared" si="45"/>
        <v>1.5608009498068402E-8</v>
      </c>
      <c r="AJ250" s="12">
        <f t="shared" si="46"/>
        <v>1.8847509223680552</v>
      </c>
      <c r="AK250" s="12">
        <f t="shared" si="47"/>
        <v>4.1520732120664334</v>
      </c>
      <c r="AL250" s="3"/>
      <c r="AM250" s="3"/>
      <c r="AN250" s="3"/>
      <c r="AO250" s="4">
        <v>3</v>
      </c>
      <c r="AP250" s="4">
        <v>0</v>
      </c>
      <c r="AQ250" s="3">
        <v>6.6125999999999997E-3</v>
      </c>
      <c r="AR250" s="4">
        <v>0</v>
      </c>
      <c r="AS250" t="s">
        <v>87</v>
      </c>
      <c r="AT250" s="3">
        <v>0.11364385</v>
      </c>
      <c r="AU250" s="3">
        <v>0.18262754</v>
      </c>
      <c r="AV250" s="3">
        <v>0.36622610999999999</v>
      </c>
      <c r="AW250" s="3">
        <v>7.5316659999999994E-2</v>
      </c>
      <c r="AX250" s="3">
        <v>0.26218583000000001</v>
      </c>
    </row>
    <row r="251" spans="1:50" ht="19.5" customHeight="1" x14ac:dyDescent="0.2">
      <c r="A251" t="s">
        <v>87</v>
      </c>
      <c r="B251" t="s">
        <v>87</v>
      </c>
      <c r="C251" s="3">
        <v>2.5452944999999998</v>
      </c>
      <c r="D251" s="4">
        <v>1</v>
      </c>
      <c r="E251" s="3">
        <v>0.02</v>
      </c>
      <c r="F251" s="3">
        <v>1.5E-3</v>
      </c>
      <c r="G251" s="4">
        <v>13</v>
      </c>
      <c r="H251" s="4">
        <v>30</v>
      </c>
      <c r="I251" s="2" t="s">
        <v>43</v>
      </c>
      <c r="J251" t="s">
        <v>43</v>
      </c>
      <c r="K251" t="s">
        <v>43</v>
      </c>
      <c r="L251" t="s">
        <v>53</v>
      </c>
      <c r="M251" t="s">
        <v>67</v>
      </c>
      <c r="N251" t="s">
        <v>69</v>
      </c>
      <c r="O251" s="4">
        <v>36</v>
      </c>
      <c r="P251" s="4">
        <v>250</v>
      </c>
      <c r="Q251" s="4">
        <v>10</v>
      </c>
      <c r="R251" s="3">
        <v>0.38672757000000002</v>
      </c>
      <c r="S251" s="3">
        <v>0.57199871999999996</v>
      </c>
      <c r="T251" s="3">
        <v>4.087147E-2</v>
      </c>
      <c r="U251" s="3">
        <v>2.6294000000000003E-4</v>
      </c>
      <c r="V251" s="3">
        <v>1.3929E-4</v>
      </c>
      <c r="W251" s="3">
        <v>0.57199871999999996</v>
      </c>
      <c r="X251" s="4">
        <f t="shared" si="36"/>
        <v>1002</v>
      </c>
      <c r="Y251" s="4">
        <v>106</v>
      </c>
      <c r="Z251" s="3">
        <v>2.1</v>
      </c>
      <c r="AA251" s="3">
        <f t="shared" si="37"/>
        <v>6491.4811399137097</v>
      </c>
      <c r="AB251" s="3">
        <f t="shared" si="38"/>
        <v>3669.4123</v>
      </c>
      <c r="AC251" s="3">
        <f t="shared" si="39"/>
        <v>3563.4123</v>
      </c>
      <c r="AD251" s="12">
        <f t="shared" si="40"/>
        <v>1198.343416464159</v>
      </c>
      <c r="AE251" s="12">
        <f t="shared" si="41"/>
        <v>1130.1092221245362</v>
      </c>
      <c r="AF251" s="12">
        <f t="shared" si="42"/>
        <v>61.240388112393489</v>
      </c>
      <c r="AG251" s="12">
        <f t="shared" si="43"/>
        <v>9.6337414965986383</v>
      </c>
      <c r="AH251" s="12">
        <f t="shared" si="44"/>
        <v>5.4189795918367346E-2</v>
      </c>
      <c r="AI251" s="12">
        <f t="shared" si="45"/>
        <v>4.0534102546434988E-7</v>
      </c>
      <c r="AJ251" s="12">
        <f t="shared" si="46"/>
        <v>5.6542527671041656</v>
      </c>
      <c r="AK251" s="12">
        <f t="shared" si="47"/>
        <v>1.3840244040221443</v>
      </c>
      <c r="AL251" s="3"/>
      <c r="AM251" s="3"/>
      <c r="AN251" s="3"/>
      <c r="AO251" s="4">
        <v>3</v>
      </c>
      <c r="AP251" s="4">
        <v>0</v>
      </c>
      <c r="AQ251" s="3">
        <v>4.3981999999999997E-3</v>
      </c>
      <c r="AR251" s="4">
        <v>0</v>
      </c>
      <c r="AS251" t="s">
        <v>87</v>
      </c>
      <c r="AT251" s="3">
        <v>0.10969353</v>
      </c>
      <c r="AU251" s="3">
        <v>0.17834227</v>
      </c>
      <c r="AV251" s="3">
        <v>0.36550001999999998</v>
      </c>
      <c r="AW251" s="3">
        <v>7.6501600000000003E-2</v>
      </c>
      <c r="AX251" s="3">
        <v>0.26996258000000001</v>
      </c>
    </row>
    <row r="252" spans="1:50" ht="19.5" customHeight="1" x14ac:dyDescent="0.2">
      <c r="A252" t="s">
        <v>87</v>
      </c>
      <c r="B252" t="s">
        <v>87</v>
      </c>
      <c r="C252" s="3">
        <v>2.5452944999999998</v>
      </c>
      <c r="D252" s="4">
        <v>1</v>
      </c>
      <c r="E252" s="3">
        <v>0.02</v>
      </c>
      <c r="F252" s="3">
        <v>3.0000000000000001E-3</v>
      </c>
      <c r="G252" s="4">
        <v>13</v>
      </c>
      <c r="H252" s="3">
        <v>30.4</v>
      </c>
      <c r="I252" s="2" t="s">
        <v>43</v>
      </c>
      <c r="J252" t="s">
        <v>43</v>
      </c>
      <c r="K252" t="s">
        <v>43</v>
      </c>
      <c r="L252" t="s">
        <v>53</v>
      </c>
      <c r="M252" t="s">
        <v>67</v>
      </c>
      <c r="N252" t="s">
        <v>69</v>
      </c>
      <c r="O252" s="3">
        <v>36.5</v>
      </c>
      <c r="P252" s="4">
        <v>251</v>
      </c>
      <c r="Q252" s="4">
        <v>11</v>
      </c>
      <c r="R252" s="3">
        <v>0.78591981</v>
      </c>
      <c r="S252" s="3">
        <v>0.20673963000000001</v>
      </c>
      <c r="T252" s="3">
        <v>7.2714399999999997E-3</v>
      </c>
      <c r="U252" s="3">
        <v>4.5189999999999999E-5</v>
      </c>
      <c r="V252" s="3">
        <v>2.393E-5</v>
      </c>
      <c r="W252" s="3">
        <v>0.78591981</v>
      </c>
      <c r="X252" s="4">
        <f t="shared" si="36"/>
        <v>1002</v>
      </c>
      <c r="Y252" s="4">
        <v>106</v>
      </c>
      <c r="Z252" s="3">
        <v>2.1</v>
      </c>
      <c r="AA252" s="3">
        <f t="shared" si="37"/>
        <v>6491.4811399137097</v>
      </c>
      <c r="AB252" s="3">
        <f t="shared" si="38"/>
        <v>1887.70615</v>
      </c>
      <c r="AC252" s="3">
        <f t="shared" si="39"/>
        <v>1781.70615</v>
      </c>
      <c r="AD252" s="12">
        <f t="shared" si="40"/>
        <v>317.14440270094542</v>
      </c>
      <c r="AE252" s="12">
        <f t="shared" si="41"/>
        <v>282.52730553113406</v>
      </c>
      <c r="AF252" s="12">
        <f t="shared" si="42"/>
        <v>61.240388112393489</v>
      </c>
      <c r="AG252" s="12">
        <f t="shared" si="43"/>
        <v>9.6337414965986383</v>
      </c>
      <c r="AH252" s="12">
        <f t="shared" si="44"/>
        <v>0.21675918367346939</v>
      </c>
      <c r="AI252" s="12">
        <f t="shared" si="45"/>
        <v>3.0631961034233743E-6</v>
      </c>
      <c r="AJ252" s="12">
        <f t="shared" si="46"/>
        <v>11.308505534208331</v>
      </c>
      <c r="AK252" s="12">
        <f t="shared" si="47"/>
        <v>0.69201220201107216</v>
      </c>
      <c r="AL252" s="3"/>
      <c r="AM252" s="3"/>
      <c r="AN252" s="3"/>
      <c r="AO252" s="4">
        <v>3</v>
      </c>
      <c r="AP252" s="4">
        <v>0</v>
      </c>
      <c r="AQ252" s="3">
        <v>2.2052999999999999E-3</v>
      </c>
      <c r="AR252" s="4">
        <v>0</v>
      </c>
      <c r="AS252" t="s">
        <v>87</v>
      </c>
      <c r="AT252" s="3">
        <v>0.10425472</v>
      </c>
      <c r="AU252" s="3">
        <v>0.17224593999999999</v>
      </c>
      <c r="AV252" s="3">
        <v>0.36403143999999998</v>
      </c>
      <c r="AW252" s="3">
        <v>7.8136880000000006E-2</v>
      </c>
      <c r="AX252" s="3">
        <v>0.28133101999999999</v>
      </c>
    </row>
    <row r="253" spans="1:50" ht="19.5" customHeight="1" x14ac:dyDescent="0.2">
      <c r="A253" t="s">
        <v>87</v>
      </c>
      <c r="B253" t="s">
        <v>87</v>
      </c>
      <c r="C253" s="3">
        <v>2.5452944999999998</v>
      </c>
      <c r="D253" s="4">
        <v>1</v>
      </c>
      <c r="E253" s="3">
        <v>0.02</v>
      </c>
      <c r="F253" s="3">
        <v>4.0000000000000001E-3</v>
      </c>
      <c r="G253" s="4">
        <v>13</v>
      </c>
      <c r="H253" s="3">
        <v>35.6</v>
      </c>
      <c r="I253" s="2" t="s">
        <v>43</v>
      </c>
      <c r="J253" t="s">
        <v>43</v>
      </c>
      <c r="K253" t="s">
        <v>43</v>
      </c>
      <c r="L253" t="s">
        <v>53</v>
      </c>
      <c r="M253" t="s">
        <v>67</v>
      </c>
      <c r="N253" t="s">
        <v>86</v>
      </c>
      <c r="O253" s="3">
        <v>42.7</v>
      </c>
      <c r="P253" s="4">
        <v>252</v>
      </c>
      <c r="Q253" s="4">
        <v>12</v>
      </c>
      <c r="R253" s="3">
        <v>0.92236333000000004</v>
      </c>
      <c r="S253" s="3">
        <v>7.535683E-2</v>
      </c>
      <c r="T253" s="3">
        <v>2.2584800000000002E-3</v>
      </c>
      <c r="U253" s="3">
        <v>1.396E-5</v>
      </c>
      <c r="V253" s="5">
        <v>7.3939999999999998E-6</v>
      </c>
      <c r="W253" s="3">
        <v>0.92236333000000004</v>
      </c>
      <c r="X253" s="4">
        <f t="shared" si="36"/>
        <v>1002</v>
      </c>
      <c r="Y253" s="4">
        <v>106</v>
      </c>
      <c r="Z253" s="3">
        <v>2.1</v>
      </c>
      <c r="AA253" s="3">
        <f t="shared" si="37"/>
        <v>6491.4811399137097</v>
      </c>
      <c r="AB253" s="3">
        <f t="shared" si="38"/>
        <v>1442.2796125</v>
      </c>
      <c r="AC253" s="3">
        <f t="shared" si="39"/>
        <v>1336.2796125</v>
      </c>
      <c r="AD253" s="12">
        <f t="shared" si="40"/>
        <v>185.1344322386214</v>
      </c>
      <c r="AE253" s="12">
        <f t="shared" si="41"/>
        <v>158.92160936126291</v>
      </c>
      <c r="AF253" s="12">
        <f t="shared" si="42"/>
        <v>61.240388112393489</v>
      </c>
      <c r="AG253" s="12">
        <f t="shared" si="43"/>
        <v>9.6337414965986383</v>
      </c>
      <c r="AH253" s="12">
        <f t="shared" si="44"/>
        <v>0.38534965986394559</v>
      </c>
      <c r="AI253" s="12">
        <f t="shared" si="45"/>
        <v>6.9965411031620962E-6</v>
      </c>
      <c r="AJ253" s="12">
        <f t="shared" si="46"/>
        <v>15.078007378944442</v>
      </c>
      <c r="AK253" s="12">
        <f t="shared" si="47"/>
        <v>0.51900915150830418</v>
      </c>
      <c r="AL253" s="3"/>
      <c r="AM253" s="3"/>
      <c r="AN253" s="3"/>
      <c r="AO253" s="4">
        <v>3</v>
      </c>
      <c r="AP253" s="4">
        <v>0</v>
      </c>
      <c r="AQ253" s="3">
        <v>1.3194000000000001E-3</v>
      </c>
      <c r="AR253" s="4">
        <v>0</v>
      </c>
      <c r="AS253" t="s">
        <v>87</v>
      </c>
      <c r="AT253" s="3">
        <v>0.10092058</v>
      </c>
      <c r="AU253" s="3">
        <v>0.16839357999999999</v>
      </c>
      <c r="AV253" s="3">
        <v>0.36283683999999999</v>
      </c>
      <c r="AW253" s="3">
        <v>7.9137520000000003E-2</v>
      </c>
      <c r="AX253" s="3">
        <v>0.28871148000000002</v>
      </c>
    </row>
    <row r="254" spans="1:50" ht="19.5" customHeight="1" x14ac:dyDescent="0.2">
      <c r="A254" t="s">
        <v>87</v>
      </c>
      <c r="B254" t="s">
        <v>87</v>
      </c>
      <c r="C254" s="3">
        <v>2.5452944999999998</v>
      </c>
      <c r="D254" s="4">
        <v>1</v>
      </c>
      <c r="E254" s="3">
        <v>2.5000000000000001E-2</v>
      </c>
      <c r="F254" s="3">
        <v>5.0000000000000001E-4</v>
      </c>
      <c r="G254" s="4">
        <v>13</v>
      </c>
      <c r="H254" s="4">
        <v>42</v>
      </c>
      <c r="I254" s="2" t="s">
        <v>43</v>
      </c>
      <c r="J254" t="s">
        <v>43</v>
      </c>
      <c r="K254" t="s">
        <v>43</v>
      </c>
      <c r="L254" t="s">
        <v>53</v>
      </c>
      <c r="M254" t="s">
        <v>67</v>
      </c>
      <c r="N254" t="s">
        <v>69</v>
      </c>
      <c r="O254" s="3">
        <v>50.4</v>
      </c>
      <c r="P254" s="4">
        <v>253</v>
      </c>
      <c r="Q254" s="4">
        <v>13</v>
      </c>
      <c r="R254" s="3">
        <v>5.2343319999999999E-2</v>
      </c>
      <c r="S254" s="3">
        <v>0.61812431999999995</v>
      </c>
      <c r="T254" s="3">
        <v>0.32495935999999997</v>
      </c>
      <c r="U254" s="3">
        <v>2.9850800000000002E-3</v>
      </c>
      <c r="V254" s="3">
        <v>1.58792E-3</v>
      </c>
      <c r="W254" s="3">
        <v>0.61812431999999995</v>
      </c>
      <c r="X254" s="4">
        <f t="shared" si="36"/>
        <v>1002</v>
      </c>
      <c r="Y254" s="4">
        <v>106</v>
      </c>
      <c r="Z254" s="3">
        <v>2.1</v>
      </c>
      <c r="AA254" s="3">
        <f t="shared" si="37"/>
        <v>6491.4811399137097</v>
      </c>
      <c r="AB254" s="3">
        <f t="shared" si="38"/>
        <v>10796.2369</v>
      </c>
      <c r="AC254" s="3">
        <f t="shared" si="39"/>
        <v>10690.2369</v>
      </c>
      <c r="AD254" s="12">
        <f t="shared" si="40"/>
        <v>10373.685582139695</v>
      </c>
      <c r="AE254" s="12">
        <f t="shared" si="41"/>
        <v>10170.982999120826</v>
      </c>
      <c r="AF254" s="12">
        <f t="shared" si="42"/>
        <v>61.240388112393489</v>
      </c>
      <c r="AG254" s="12">
        <f t="shared" si="43"/>
        <v>15.052721088435375</v>
      </c>
      <c r="AH254" s="12">
        <f t="shared" si="44"/>
        <v>6.0210884353741499E-3</v>
      </c>
      <c r="AI254" s="12">
        <f t="shared" si="45"/>
        <v>1.5608009498068402E-8</v>
      </c>
      <c r="AJ254" s="12">
        <f t="shared" si="46"/>
        <v>2.3559386529600688</v>
      </c>
      <c r="AK254" s="12">
        <f t="shared" si="47"/>
        <v>3.3216585696531462</v>
      </c>
      <c r="AL254" s="3"/>
      <c r="AM254" s="3"/>
      <c r="AN254" s="3"/>
      <c r="AO254" s="4">
        <v>3</v>
      </c>
      <c r="AP254" s="4">
        <v>0</v>
      </c>
      <c r="AQ254" s="3">
        <v>1.05816E-2</v>
      </c>
      <c r="AR254" s="4">
        <v>0</v>
      </c>
      <c r="AS254" t="s">
        <v>87</v>
      </c>
      <c r="AT254" s="3">
        <v>0.11364385</v>
      </c>
      <c r="AU254" s="3">
        <v>0.18262754</v>
      </c>
      <c r="AV254" s="3">
        <v>0.36622610999999999</v>
      </c>
      <c r="AW254" s="3">
        <v>7.5316659999999994E-2</v>
      </c>
      <c r="AX254" s="3">
        <v>0.26218583000000001</v>
      </c>
    </row>
    <row r="255" spans="1:50" ht="19.5" customHeight="1" x14ac:dyDescent="0.2">
      <c r="A255" t="s">
        <v>87</v>
      </c>
      <c r="B255" t="s">
        <v>87</v>
      </c>
      <c r="C255" s="3">
        <v>2.5452944999999998</v>
      </c>
      <c r="D255" s="4">
        <v>1</v>
      </c>
      <c r="E255" s="3">
        <v>2.5000000000000001E-2</v>
      </c>
      <c r="F255" s="3">
        <v>1.5E-3</v>
      </c>
      <c r="G255" s="4">
        <v>13</v>
      </c>
      <c r="H255" s="3">
        <v>37.9</v>
      </c>
      <c r="I255" s="2" t="s">
        <v>43</v>
      </c>
      <c r="J255" t="s">
        <v>43</v>
      </c>
      <c r="K255" t="s">
        <v>43</v>
      </c>
      <c r="L255" t="s">
        <v>53</v>
      </c>
      <c r="M255" t="s">
        <v>67</v>
      </c>
      <c r="N255" t="s">
        <v>86</v>
      </c>
      <c r="O255" s="3">
        <v>45.5</v>
      </c>
      <c r="P255" s="4">
        <v>254</v>
      </c>
      <c r="Q255" s="4">
        <v>14</v>
      </c>
      <c r="R255" s="3">
        <v>0.15164298000000001</v>
      </c>
      <c r="S255" s="3">
        <v>0.71650663000000003</v>
      </c>
      <c r="T255" s="3">
        <v>0.13043283</v>
      </c>
      <c r="U255" s="3">
        <v>9.2635000000000005E-4</v>
      </c>
      <c r="V255" s="3">
        <v>4.9122E-4</v>
      </c>
      <c r="W255" s="3">
        <v>0.71650663000000003</v>
      </c>
      <c r="X255" s="4">
        <f t="shared" si="36"/>
        <v>1002</v>
      </c>
      <c r="Y255" s="4">
        <v>106</v>
      </c>
      <c r="Z255" s="3">
        <v>2.1</v>
      </c>
      <c r="AA255" s="3">
        <f t="shared" si="37"/>
        <v>6491.4811399137097</v>
      </c>
      <c r="AB255" s="3">
        <f t="shared" si="38"/>
        <v>3669.4123</v>
      </c>
      <c r="AC255" s="3">
        <f t="shared" si="39"/>
        <v>3563.4123</v>
      </c>
      <c r="AD255" s="12">
        <f t="shared" si="40"/>
        <v>1198.343416464159</v>
      </c>
      <c r="AE255" s="12">
        <f t="shared" si="41"/>
        <v>1130.1092221245362</v>
      </c>
      <c r="AF255" s="12">
        <f t="shared" si="42"/>
        <v>61.240388112393489</v>
      </c>
      <c r="AG255" s="12">
        <f t="shared" si="43"/>
        <v>15.052721088435375</v>
      </c>
      <c r="AH255" s="12">
        <f t="shared" si="44"/>
        <v>5.4189795918367346E-2</v>
      </c>
      <c r="AI255" s="12">
        <f t="shared" si="45"/>
        <v>4.0534102546434988E-7</v>
      </c>
      <c r="AJ255" s="12">
        <f t="shared" si="46"/>
        <v>7.0678159588802068</v>
      </c>
      <c r="AK255" s="12">
        <f t="shared" si="47"/>
        <v>1.1072195232177153</v>
      </c>
      <c r="AL255" s="3"/>
      <c r="AM255" s="3"/>
      <c r="AN255" s="3"/>
      <c r="AO255" s="4">
        <v>3</v>
      </c>
      <c r="AP255" s="4">
        <v>0</v>
      </c>
      <c r="AQ255" s="3">
        <v>6.9440999999999999E-3</v>
      </c>
      <c r="AR255" s="4">
        <v>0</v>
      </c>
      <c r="AS255" t="s">
        <v>87</v>
      </c>
      <c r="AT255" s="3">
        <v>0.10969353</v>
      </c>
      <c r="AU255" s="3">
        <v>0.17834227</v>
      </c>
      <c r="AV255" s="3">
        <v>0.36550001999999998</v>
      </c>
      <c r="AW255" s="3">
        <v>7.6501600000000003E-2</v>
      </c>
      <c r="AX255" s="3">
        <v>0.26996258000000001</v>
      </c>
    </row>
    <row r="256" spans="1:50" ht="19.5" customHeight="1" x14ac:dyDescent="0.2">
      <c r="A256" t="s">
        <v>87</v>
      </c>
      <c r="B256" t="s">
        <v>87</v>
      </c>
      <c r="C256" s="3">
        <v>2.5452944999999998</v>
      </c>
      <c r="D256" s="4">
        <v>1</v>
      </c>
      <c r="E256" s="3">
        <v>2.5000000000000001E-2</v>
      </c>
      <c r="F256" s="3">
        <v>3.0000000000000001E-3</v>
      </c>
      <c r="G256" s="4">
        <v>13</v>
      </c>
      <c r="H256" s="3">
        <v>41.5</v>
      </c>
      <c r="I256" s="2" t="s">
        <v>43</v>
      </c>
      <c r="J256" t="s">
        <v>43</v>
      </c>
      <c r="K256" t="s">
        <v>43</v>
      </c>
      <c r="L256" t="s">
        <v>53</v>
      </c>
      <c r="M256" t="s">
        <v>67</v>
      </c>
      <c r="N256" t="s">
        <v>69</v>
      </c>
      <c r="O256" s="3">
        <v>49.8</v>
      </c>
      <c r="P256" s="4">
        <v>255</v>
      </c>
      <c r="Q256" s="4">
        <v>15</v>
      </c>
      <c r="R256" s="3">
        <v>0.50995374000000004</v>
      </c>
      <c r="S256" s="3">
        <v>0.46462176999999999</v>
      </c>
      <c r="T256" s="3">
        <v>2.5180709999999999E-2</v>
      </c>
      <c r="U256" s="3">
        <v>1.5936999999999999E-4</v>
      </c>
      <c r="V256" s="3">
        <v>8.441E-5</v>
      </c>
      <c r="W256" s="3">
        <v>0.50995374000000004</v>
      </c>
      <c r="X256" s="4">
        <f t="shared" si="36"/>
        <v>1002</v>
      </c>
      <c r="Y256" s="4">
        <v>106</v>
      </c>
      <c r="Z256" s="3">
        <v>2.1</v>
      </c>
      <c r="AA256" s="3">
        <f t="shared" si="37"/>
        <v>6491.4811399137097</v>
      </c>
      <c r="AB256" s="3">
        <f t="shared" si="38"/>
        <v>1887.70615</v>
      </c>
      <c r="AC256" s="3">
        <f t="shared" si="39"/>
        <v>1781.70615</v>
      </c>
      <c r="AD256" s="12">
        <f t="shared" si="40"/>
        <v>317.14440270094542</v>
      </c>
      <c r="AE256" s="12">
        <f t="shared" si="41"/>
        <v>282.52730553113406</v>
      </c>
      <c r="AF256" s="12">
        <f t="shared" si="42"/>
        <v>61.240388112393489</v>
      </c>
      <c r="AG256" s="12">
        <f t="shared" si="43"/>
        <v>15.052721088435375</v>
      </c>
      <c r="AH256" s="12">
        <f t="shared" si="44"/>
        <v>0.21675918367346939</v>
      </c>
      <c r="AI256" s="12">
        <f t="shared" si="45"/>
        <v>3.0631961034233743E-6</v>
      </c>
      <c r="AJ256" s="12">
        <f t="shared" si="46"/>
        <v>14.135631917760414</v>
      </c>
      <c r="AK256" s="12">
        <f t="shared" si="47"/>
        <v>0.55360976160885766</v>
      </c>
      <c r="AL256" s="3"/>
      <c r="AM256" s="3"/>
      <c r="AN256" s="3"/>
      <c r="AO256" s="4">
        <v>3</v>
      </c>
      <c r="AP256" s="4">
        <v>0</v>
      </c>
      <c r="AQ256" s="3">
        <v>3.4115999999999999E-3</v>
      </c>
      <c r="AR256" s="4">
        <v>0</v>
      </c>
      <c r="AS256" t="s">
        <v>87</v>
      </c>
      <c r="AT256" s="3">
        <v>0.10425472</v>
      </c>
      <c r="AU256" s="3">
        <v>0.17224593999999999</v>
      </c>
      <c r="AV256" s="3">
        <v>0.36403143999999998</v>
      </c>
      <c r="AW256" s="3">
        <v>7.8136880000000006E-2</v>
      </c>
      <c r="AX256" s="3">
        <v>0.28133101999999999</v>
      </c>
    </row>
    <row r="257" spans="1:50" ht="19.5" customHeight="1" x14ac:dyDescent="0.2">
      <c r="A257" t="s">
        <v>87</v>
      </c>
      <c r="B257" t="s">
        <v>87</v>
      </c>
      <c r="C257" s="3">
        <v>2.5452944999999998</v>
      </c>
      <c r="D257" s="4">
        <v>1</v>
      </c>
      <c r="E257" s="3">
        <v>2.5000000000000001E-2</v>
      </c>
      <c r="F257" s="3">
        <v>4.0000000000000001E-3</v>
      </c>
      <c r="G257" s="4">
        <v>13</v>
      </c>
      <c r="H257" s="3">
        <v>41.1</v>
      </c>
      <c r="I257" s="2" t="s">
        <v>43</v>
      </c>
      <c r="J257" t="s">
        <v>43</v>
      </c>
      <c r="K257" t="s">
        <v>43</v>
      </c>
      <c r="L257" t="s">
        <v>53</v>
      </c>
      <c r="M257" t="s">
        <v>67</v>
      </c>
      <c r="N257" t="s">
        <v>86</v>
      </c>
      <c r="O257" s="3">
        <v>49.3</v>
      </c>
      <c r="P257" s="4">
        <v>256</v>
      </c>
      <c r="Q257" s="4">
        <v>16</v>
      </c>
      <c r="R257" s="3">
        <v>0.77104397000000002</v>
      </c>
      <c r="S257" s="3">
        <v>0.22095922000000001</v>
      </c>
      <c r="T257" s="3">
        <v>7.92146E-3</v>
      </c>
      <c r="U257" s="3">
        <v>4.9259999999999999E-5</v>
      </c>
      <c r="V257" s="3">
        <v>2.6080000000000001E-5</v>
      </c>
      <c r="W257" s="3">
        <v>0.77104397000000002</v>
      </c>
      <c r="X257" s="4">
        <f t="shared" si="36"/>
        <v>1002</v>
      </c>
      <c r="Y257" s="4">
        <v>106</v>
      </c>
      <c r="Z257" s="3">
        <v>2.1</v>
      </c>
      <c r="AA257" s="3">
        <f t="shared" si="37"/>
        <v>6491.4811399137097</v>
      </c>
      <c r="AB257" s="3">
        <f t="shared" si="38"/>
        <v>1442.2796125</v>
      </c>
      <c r="AC257" s="3">
        <f t="shared" si="39"/>
        <v>1336.2796125</v>
      </c>
      <c r="AD257" s="12">
        <f t="shared" si="40"/>
        <v>185.1344322386214</v>
      </c>
      <c r="AE257" s="12">
        <f t="shared" si="41"/>
        <v>158.92160936126291</v>
      </c>
      <c r="AF257" s="12">
        <f t="shared" si="42"/>
        <v>61.240388112393489</v>
      </c>
      <c r="AG257" s="12">
        <f t="shared" si="43"/>
        <v>15.052721088435375</v>
      </c>
      <c r="AH257" s="12">
        <f t="shared" si="44"/>
        <v>0.38534965986394559</v>
      </c>
      <c r="AI257" s="12">
        <f t="shared" si="45"/>
        <v>6.9965411031620962E-6</v>
      </c>
      <c r="AJ257" s="12">
        <f t="shared" si="46"/>
        <v>18.84750922368055</v>
      </c>
      <c r="AK257" s="12">
        <f t="shared" si="47"/>
        <v>0.41520732120664328</v>
      </c>
      <c r="AL257" s="3"/>
      <c r="AM257" s="3"/>
      <c r="AN257" s="3"/>
      <c r="AO257" s="4">
        <v>3</v>
      </c>
      <c r="AP257" s="4">
        <v>0</v>
      </c>
      <c r="AQ257" s="3">
        <v>2.0135999999999999E-3</v>
      </c>
      <c r="AR257" s="4">
        <v>0</v>
      </c>
      <c r="AS257" t="s">
        <v>87</v>
      </c>
      <c r="AT257" s="3">
        <v>0.10092058</v>
      </c>
      <c r="AU257" s="3">
        <v>0.16839357999999999</v>
      </c>
      <c r="AV257" s="3">
        <v>0.36283683999999999</v>
      </c>
      <c r="AW257" s="3">
        <v>7.9137520000000003E-2</v>
      </c>
      <c r="AX257" s="3">
        <v>0.28871148000000002</v>
      </c>
    </row>
    <row r="258" spans="1:50" ht="19.5" customHeight="1" x14ac:dyDescent="0.2">
      <c r="AE258" s="7"/>
    </row>
    <row r="259" spans="1:50" ht="19.5" customHeight="1" x14ac:dyDescent="0.2">
      <c r="AE259" s="7"/>
    </row>
    <row r="260" spans="1:50" ht="19.5" customHeight="1" x14ac:dyDescent="0.2">
      <c r="AE260" s="7"/>
    </row>
    <row r="261" spans="1:50" ht="19.5" customHeight="1" x14ac:dyDescent="0.2">
      <c r="AE261" s="7"/>
    </row>
    <row r="262" spans="1:50" ht="19.5" customHeight="1" x14ac:dyDescent="0.2">
      <c r="AE262" s="7"/>
    </row>
    <row r="263" spans="1:50" ht="19.5" customHeight="1" x14ac:dyDescent="0.2">
      <c r="AE263" s="7"/>
    </row>
    <row r="264" spans="1:50" ht="19.5" customHeight="1" x14ac:dyDescent="0.2">
      <c r="AE264" s="7"/>
    </row>
    <row r="265" spans="1:50" ht="19.5" customHeight="1" x14ac:dyDescent="0.2">
      <c r="AE265" s="7"/>
    </row>
    <row r="266" spans="1:50" ht="19.5" customHeight="1" x14ac:dyDescent="0.2">
      <c r="AE266" s="7"/>
    </row>
    <row r="267" spans="1:50" ht="19.5" customHeight="1" x14ac:dyDescent="0.2">
      <c r="AE267" s="7"/>
    </row>
    <row r="268" spans="1:50" ht="19.5" customHeight="1" x14ac:dyDescent="0.2">
      <c r="AE268" s="7"/>
    </row>
    <row r="269" spans="1:50" ht="19.5" customHeight="1" x14ac:dyDescent="0.2">
      <c r="AE269" s="7"/>
    </row>
    <row r="270" spans="1:50" ht="19.5" customHeight="1" x14ac:dyDescent="0.2">
      <c r="AE270" s="7"/>
    </row>
    <row r="271" spans="1:50" ht="19.5" customHeight="1" x14ac:dyDescent="0.2">
      <c r="AE271" s="7"/>
    </row>
    <row r="272" spans="1:50" ht="19.5" customHeight="1" x14ac:dyDescent="0.2">
      <c r="AE272" s="7"/>
    </row>
    <row r="273" spans="31:31" ht="19.5" customHeight="1" x14ac:dyDescent="0.2">
      <c r="AE273" s="7"/>
    </row>
    <row r="274" spans="31:31" ht="19.5" customHeight="1" x14ac:dyDescent="0.2">
      <c r="AE274" s="7"/>
    </row>
    <row r="275" spans="31:31" ht="19.5" customHeight="1" x14ac:dyDescent="0.2">
      <c r="AE275" s="7"/>
    </row>
    <row r="276" spans="31:31" ht="19.5" customHeight="1" x14ac:dyDescent="0.2">
      <c r="AE276" s="7"/>
    </row>
    <row r="277" spans="31:31" ht="19.5" customHeight="1" x14ac:dyDescent="0.2">
      <c r="AE277" s="7"/>
    </row>
    <row r="278" spans="31:31" ht="19.5" customHeight="1" x14ac:dyDescent="0.2">
      <c r="AE278" s="7"/>
    </row>
    <row r="279" spans="31:31" ht="19.5" customHeight="1" x14ac:dyDescent="0.2">
      <c r="AE279" s="7"/>
    </row>
    <row r="280" spans="31:31" ht="19.5" customHeight="1" x14ac:dyDescent="0.2">
      <c r="AE280" s="7"/>
    </row>
    <row r="281" spans="31:31" ht="19.5" customHeight="1" x14ac:dyDescent="0.2">
      <c r="AE281" s="7"/>
    </row>
    <row r="282" spans="31:31" ht="19.5" customHeight="1" x14ac:dyDescent="0.2">
      <c r="AE282" s="7"/>
    </row>
    <row r="283" spans="31:31" ht="19.5" customHeight="1" x14ac:dyDescent="0.2">
      <c r="AE283" s="7"/>
    </row>
    <row r="284" spans="31:31" ht="19.5" customHeight="1" x14ac:dyDescent="0.2">
      <c r="AE284" s="7"/>
    </row>
    <row r="285" spans="31:31" ht="19.5" customHeight="1" x14ac:dyDescent="0.2">
      <c r="AE285" s="7"/>
    </row>
    <row r="286" spans="31:31" ht="19.5" customHeight="1" x14ac:dyDescent="0.2">
      <c r="AE286" s="7"/>
    </row>
    <row r="287" spans="31:31" ht="19.5" customHeight="1" x14ac:dyDescent="0.2">
      <c r="AE287" s="7"/>
    </row>
    <row r="288" spans="31:31" ht="19.5" customHeight="1" x14ac:dyDescent="0.2">
      <c r="AE288" s="7"/>
    </row>
    <row r="289" spans="31:31" ht="19.5" customHeight="1" x14ac:dyDescent="0.2">
      <c r="AE289" s="7"/>
    </row>
    <row r="290" spans="31:31" ht="19.5" customHeight="1" x14ac:dyDescent="0.2">
      <c r="AE290" s="7"/>
    </row>
    <row r="291" spans="31:31" ht="19.5" customHeight="1" x14ac:dyDescent="0.2">
      <c r="AE291" s="7"/>
    </row>
    <row r="292" spans="31:31" ht="19.5" customHeight="1" x14ac:dyDescent="0.2">
      <c r="AE292" s="7"/>
    </row>
    <row r="293" spans="31:31" ht="19.5" customHeight="1" x14ac:dyDescent="0.2">
      <c r="AE293" s="7"/>
    </row>
    <row r="294" spans="31:31" ht="19.5" customHeight="1" x14ac:dyDescent="0.2">
      <c r="AE294" s="7"/>
    </row>
    <row r="295" spans="31:31" ht="19.5" customHeight="1" x14ac:dyDescent="0.2">
      <c r="AE295" s="7"/>
    </row>
    <row r="296" spans="31:31" ht="19.5" customHeight="1" x14ac:dyDescent="0.2">
      <c r="AE296" s="7"/>
    </row>
    <row r="297" spans="31:31" ht="19.5" customHeight="1" x14ac:dyDescent="0.2">
      <c r="AE297" s="7"/>
    </row>
    <row r="298" spans="31:31" ht="19.5" customHeight="1" x14ac:dyDescent="0.2">
      <c r="AE298" s="7"/>
    </row>
    <row r="299" spans="31:31" ht="19.5" customHeight="1" x14ac:dyDescent="0.2">
      <c r="AE299" s="7"/>
    </row>
    <row r="300" spans="31:31" ht="19.5" customHeight="1" x14ac:dyDescent="0.2">
      <c r="AE300" s="7"/>
    </row>
    <row r="301" spans="31:31" ht="19.5" customHeight="1" x14ac:dyDescent="0.2">
      <c r="AE301" s="7"/>
    </row>
    <row r="302" spans="31:31" ht="19.5" customHeight="1" x14ac:dyDescent="0.2">
      <c r="AE302" s="7"/>
    </row>
    <row r="303" spans="31:31" ht="19.5" customHeight="1" x14ac:dyDescent="0.2">
      <c r="AE303" s="7"/>
    </row>
    <row r="304" spans="31:31" ht="19.5" customHeight="1" x14ac:dyDescent="0.2">
      <c r="AE304" s="7"/>
    </row>
    <row r="305" spans="31:31" ht="19.5" customHeight="1" x14ac:dyDescent="0.2">
      <c r="AE305" s="7"/>
    </row>
    <row r="306" spans="31:31" ht="19.5" customHeight="1" x14ac:dyDescent="0.2">
      <c r="AE306" s="7"/>
    </row>
    <row r="307" spans="31:31" ht="19.5" customHeight="1" x14ac:dyDescent="0.2">
      <c r="AE307" s="7"/>
    </row>
    <row r="308" spans="31:31" ht="19.5" customHeight="1" x14ac:dyDescent="0.2">
      <c r="AE308" s="7"/>
    </row>
    <row r="309" spans="31:31" ht="19.5" customHeight="1" x14ac:dyDescent="0.2">
      <c r="AE309" s="7"/>
    </row>
    <row r="310" spans="31:31" ht="19.5" customHeight="1" x14ac:dyDescent="0.2">
      <c r="AE310" s="7"/>
    </row>
    <row r="311" spans="31:31" ht="19.5" customHeight="1" x14ac:dyDescent="0.2">
      <c r="AE311" s="7"/>
    </row>
    <row r="312" spans="31:31" ht="19.5" customHeight="1" x14ac:dyDescent="0.2">
      <c r="AE312" s="7"/>
    </row>
    <row r="313" spans="31:31" ht="19.5" customHeight="1" x14ac:dyDescent="0.2">
      <c r="AE313" s="7"/>
    </row>
    <row r="314" spans="31:31" ht="19.5" customHeight="1" x14ac:dyDescent="0.2">
      <c r="AE314" s="7"/>
    </row>
    <row r="315" spans="31:31" ht="19.5" customHeight="1" x14ac:dyDescent="0.2">
      <c r="AE315" s="7"/>
    </row>
    <row r="316" spans="31:31" ht="19.5" customHeight="1" x14ac:dyDescent="0.2">
      <c r="AE316" s="7"/>
    </row>
    <row r="317" spans="31:31" ht="19.5" customHeight="1" x14ac:dyDescent="0.2">
      <c r="AE317" s="7"/>
    </row>
    <row r="318" spans="31:31" ht="19.5" customHeight="1" x14ac:dyDescent="0.2">
      <c r="AE318" s="7"/>
    </row>
    <row r="319" spans="31:31" ht="19.5" customHeight="1" x14ac:dyDescent="0.2">
      <c r="AE319" s="7"/>
    </row>
    <row r="320" spans="31:31" ht="19.5" customHeight="1" x14ac:dyDescent="0.2">
      <c r="AE320" s="7"/>
    </row>
    <row r="321" spans="31:31" ht="19.5" customHeight="1" x14ac:dyDescent="0.2">
      <c r="AE321" s="7"/>
    </row>
    <row r="322" spans="31:31" ht="19.5" customHeight="1" x14ac:dyDescent="0.2">
      <c r="AE322" s="7"/>
    </row>
    <row r="323" spans="31:31" ht="19.5" customHeight="1" x14ac:dyDescent="0.2">
      <c r="AE323" s="7"/>
    </row>
    <row r="324" spans="31:31" ht="19.5" customHeight="1" x14ac:dyDescent="0.2">
      <c r="AE324" s="7"/>
    </row>
    <row r="325" spans="31:31" ht="19.5" customHeight="1" x14ac:dyDescent="0.2">
      <c r="AE325" s="7"/>
    </row>
    <row r="326" spans="31:31" ht="19.5" customHeight="1" x14ac:dyDescent="0.2">
      <c r="AE326" s="7"/>
    </row>
    <row r="327" spans="31:31" ht="19.5" customHeight="1" x14ac:dyDescent="0.2">
      <c r="AE327" s="7"/>
    </row>
    <row r="328" spans="31:31" ht="19.5" customHeight="1" x14ac:dyDescent="0.2">
      <c r="AE328" s="7"/>
    </row>
    <row r="329" spans="31:31" ht="19.5" customHeight="1" x14ac:dyDescent="0.2">
      <c r="AE329" s="7"/>
    </row>
    <row r="330" spans="31:31" ht="19.5" customHeight="1" x14ac:dyDescent="0.2">
      <c r="AE330" s="7"/>
    </row>
    <row r="331" spans="31:31" ht="19.5" customHeight="1" x14ac:dyDescent="0.2">
      <c r="AE331" s="7"/>
    </row>
    <row r="332" spans="31:31" ht="19.5" customHeight="1" x14ac:dyDescent="0.2">
      <c r="AE332" s="7"/>
    </row>
    <row r="333" spans="31:31" ht="19.5" customHeight="1" x14ac:dyDescent="0.2">
      <c r="AE333" s="7"/>
    </row>
    <row r="334" spans="31:31" ht="19.5" customHeight="1" x14ac:dyDescent="0.2">
      <c r="AE334" s="7"/>
    </row>
    <row r="335" spans="31:31" ht="19.5" customHeight="1" x14ac:dyDescent="0.2">
      <c r="AE335" s="7"/>
    </row>
    <row r="336" spans="31:31" ht="19.5" customHeight="1" x14ac:dyDescent="0.2">
      <c r="AE336" s="7"/>
    </row>
    <row r="337" spans="31:31" ht="19.5" customHeight="1" x14ac:dyDescent="0.2">
      <c r="AE337" s="7"/>
    </row>
    <row r="338" spans="31:31" ht="19.5" customHeight="1" x14ac:dyDescent="0.2">
      <c r="AE338" s="7"/>
    </row>
    <row r="339" spans="31:31" ht="19.5" customHeight="1" x14ac:dyDescent="0.2">
      <c r="AE339" s="7"/>
    </row>
    <row r="340" spans="31:31" ht="19.5" customHeight="1" x14ac:dyDescent="0.2">
      <c r="AE340" s="7"/>
    </row>
    <row r="341" spans="31:31" ht="19.5" customHeight="1" x14ac:dyDescent="0.2">
      <c r="AE341" s="7"/>
    </row>
    <row r="342" spans="31:31" ht="19.5" customHeight="1" x14ac:dyDescent="0.2">
      <c r="AE342" s="7"/>
    </row>
    <row r="343" spans="31:31" ht="19.5" customHeight="1" x14ac:dyDescent="0.2">
      <c r="AE343" s="7"/>
    </row>
    <row r="344" spans="31:31" ht="19.5" customHeight="1" x14ac:dyDescent="0.2">
      <c r="AE344" s="7"/>
    </row>
    <row r="345" spans="31:31" ht="19.5" customHeight="1" x14ac:dyDescent="0.2">
      <c r="AE345" s="7"/>
    </row>
    <row r="346" spans="31:31" ht="19.5" customHeight="1" x14ac:dyDescent="0.2">
      <c r="AE346" s="7"/>
    </row>
    <row r="347" spans="31:31" ht="19.5" customHeight="1" x14ac:dyDescent="0.2">
      <c r="AE347" s="7"/>
    </row>
    <row r="348" spans="31:31" ht="19.5" customHeight="1" x14ac:dyDescent="0.2">
      <c r="AE348" s="7"/>
    </row>
    <row r="349" spans="31:31" ht="19.5" customHeight="1" x14ac:dyDescent="0.2">
      <c r="AE349" s="7"/>
    </row>
    <row r="350" spans="31:31" ht="19.5" customHeight="1" x14ac:dyDescent="0.2">
      <c r="AE350" s="7"/>
    </row>
    <row r="351" spans="31:31" ht="19.5" customHeight="1" x14ac:dyDescent="0.2">
      <c r="AE351" s="7"/>
    </row>
    <row r="352" spans="31:31" ht="19.5" customHeight="1" x14ac:dyDescent="0.2">
      <c r="AE352" s="7"/>
    </row>
    <row r="353" spans="31:31" ht="19.5" customHeight="1" x14ac:dyDescent="0.2">
      <c r="AE353" s="7"/>
    </row>
    <row r="354" spans="31:31" ht="19.5" customHeight="1" x14ac:dyDescent="0.2">
      <c r="AE354" s="7"/>
    </row>
    <row r="355" spans="31:31" ht="19.5" customHeight="1" x14ac:dyDescent="0.2">
      <c r="AE355" s="7"/>
    </row>
    <row r="356" spans="31:31" ht="19.5" customHeight="1" x14ac:dyDescent="0.2">
      <c r="AE356" s="7"/>
    </row>
    <row r="357" spans="31:31" ht="19.5" customHeight="1" x14ac:dyDescent="0.2">
      <c r="AE357" s="7"/>
    </row>
    <row r="358" spans="31:31" ht="19.5" customHeight="1" x14ac:dyDescent="0.2">
      <c r="AE358" s="7"/>
    </row>
    <row r="359" spans="31:31" ht="19.5" customHeight="1" x14ac:dyDescent="0.2">
      <c r="AE359" s="7"/>
    </row>
    <row r="360" spans="31:31" ht="19.5" customHeight="1" x14ac:dyDescent="0.2">
      <c r="AE360" s="7"/>
    </row>
    <row r="361" spans="31:31" ht="19.5" customHeight="1" x14ac:dyDescent="0.2">
      <c r="AE361" s="7"/>
    </row>
    <row r="362" spans="31:31" ht="19.5" customHeight="1" x14ac:dyDescent="0.2">
      <c r="AE362" s="7"/>
    </row>
    <row r="363" spans="31:31" ht="19.5" customHeight="1" x14ac:dyDescent="0.2">
      <c r="AE363" s="7"/>
    </row>
    <row r="364" spans="31:31" ht="19.5" customHeight="1" x14ac:dyDescent="0.2">
      <c r="AE364" s="7"/>
    </row>
    <row r="365" spans="31:31" ht="19.5" customHeight="1" x14ac:dyDescent="0.2">
      <c r="AE365" s="7"/>
    </row>
    <row r="366" spans="31:31" ht="19.5" customHeight="1" x14ac:dyDescent="0.2">
      <c r="AE366" s="7"/>
    </row>
    <row r="367" spans="31:31" ht="19.5" customHeight="1" x14ac:dyDescent="0.2">
      <c r="AE367" s="7"/>
    </row>
    <row r="368" spans="31:31" ht="19.5" customHeight="1" x14ac:dyDescent="0.2">
      <c r="AE368" s="7"/>
    </row>
    <row r="369" spans="31:31" ht="19.5" customHeight="1" x14ac:dyDescent="0.2">
      <c r="AE369" s="7"/>
    </row>
    <row r="370" spans="31:31" ht="19.5" customHeight="1" x14ac:dyDescent="0.2">
      <c r="AE370" s="7"/>
    </row>
    <row r="371" spans="31:31" ht="19.5" customHeight="1" x14ac:dyDescent="0.2">
      <c r="AE371" s="7"/>
    </row>
    <row r="372" spans="31:31" ht="19.5" customHeight="1" x14ac:dyDescent="0.2">
      <c r="AE372" s="7"/>
    </row>
    <row r="373" spans="31:31" ht="19.5" customHeight="1" x14ac:dyDescent="0.2">
      <c r="AE373" s="7"/>
    </row>
    <row r="374" spans="31:31" ht="19.5" customHeight="1" x14ac:dyDescent="0.2">
      <c r="AE374" s="7"/>
    </row>
    <row r="375" spans="31:31" ht="19.5" customHeight="1" x14ac:dyDescent="0.2">
      <c r="AE375" s="7"/>
    </row>
    <row r="376" spans="31:31" ht="19.5" customHeight="1" x14ac:dyDescent="0.2">
      <c r="AE376" s="7"/>
    </row>
    <row r="377" spans="31:31" ht="19.5" customHeight="1" x14ac:dyDescent="0.2">
      <c r="AE377" s="7"/>
    </row>
    <row r="378" spans="31:31" ht="19.5" customHeight="1" x14ac:dyDescent="0.2">
      <c r="AE378" s="7"/>
    </row>
    <row r="379" spans="31:31" ht="19.5" customHeight="1" x14ac:dyDescent="0.2">
      <c r="AE379" s="7"/>
    </row>
    <row r="380" spans="31:31" ht="19.5" customHeight="1" x14ac:dyDescent="0.2">
      <c r="AE380" s="7"/>
    </row>
    <row r="381" spans="31:31" ht="19.5" customHeight="1" x14ac:dyDescent="0.2">
      <c r="AE381" s="7"/>
    </row>
    <row r="382" spans="31:31" ht="19.5" customHeight="1" x14ac:dyDescent="0.2">
      <c r="AE382" s="7"/>
    </row>
    <row r="383" spans="31:31" ht="19.5" customHeight="1" x14ac:dyDescent="0.2">
      <c r="AE383" s="7"/>
    </row>
    <row r="384" spans="31:31" ht="19.5" customHeight="1" x14ac:dyDescent="0.2">
      <c r="AE384" s="7"/>
    </row>
    <row r="385" spans="31:31" ht="19.5" customHeight="1" x14ac:dyDescent="0.2">
      <c r="AE385" s="7"/>
    </row>
    <row r="386" spans="31:31" ht="19.5" customHeight="1" x14ac:dyDescent="0.2">
      <c r="AE386" s="7"/>
    </row>
    <row r="387" spans="31:31" ht="19.5" customHeight="1" x14ac:dyDescent="0.2">
      <c r="AE387" s="7"/>
    </row>
    <row r="388" spans="31:31" ht="19.5" customHeight="1" x14ac:dyDescent="0.2">
      <c r="AE388" s="7"/>
    </row>
    <row r="389" spans="31:31" ht="19.5" customHeight="1" x14ac:dyDescent="0.2">
      <c r="AE389" s="7"/>
    </row>
    <row r="390" spans="31:31" ht="19.5" customHeight="1" x14ac:dyDescent="0.2">
      <c r="AE390" s="7"/>
    </row>
    <row r="391" spans="31:31" ht="19.5" customHeight="1" x14ac:dyDescent="0.2">
      <c r="AE391" s="7"/>
    </row>
    <row r="392" spans="31:31" ht="19.5" customHeight="1" x14ac:dyDescent="0.2">
      <c r="AE392" s="7"/>
    </row>
    <row r="393" spans="31:31" ht="19.5" customHeight="1" x14ac:dyDescent="0.2">
      <c r="AE393" s="7"/>
    </row>
    <row r="394" spans="31:31" ht="19.5" customHeight="1" x14ac:dyDescent="0.2">
      <c r="AE394" s="7"/>
    </row>
    <row r="395" spans="31:31" ht="19.5" customHeight="1" x14ac:dyDescent="0.2">
      <c r="AE395" s="7"/>
    </row>
    <row r="396" spans="31:31" ht="19.5" customHeight="1" x14ac:dyDescent="0.2">
      <c r="AE396" s="7"/>
    </row>
    <row r="397" spans="31:31" ht="19.5" customHeight="1" x14ac:dyDescent="0.2">
      <c r="AE397" s="7"/>
    </row>
    <row r="398" spans="31:31" ht="19.5" customHeight="1" x14ac:dyDescent="0.2">
      <c r="AE398" s="7"/>
    </row>
    <row r="399" spans="31:31" ht="19.5" customHeight="1" x14ac:dyDescent="0.2">
      <c r="AE399" s="7"/>
    </row>
    <row r="400" spans="31:31" ht="19.5" customHeight="1" x14ac:dyDescent="0.2">
      <c r="AE400" s="7"/>
    </row>
    <row r="401" spans="31:31" ht="19.5" customHeight="1" x14ac:dyDescent="0.2">
      <c r="AE401" s="7"/>
    </row>
    <row r="402" spans="31:31" ht="19.5" customHeight="1" x14ac:dyDescent="0.2">
      <c r="AE402" s="7"/>
    </row>
    <row r="403" spans="31:31" ht="19.5" customHeight="1" x14ac:dyDescent="0.2">
      <c r="AE403" s="7"/>
    </row>
    <row r="404" spans="31:31" ht="19.5" customHeight="1" x14ac:dyDescent="0.2">
      <c r="AE404" s="7"/>
    </row>
    <row r="405" spans="31:31" ht="19.5" customHeight="1" x14ac:dyDescent="0.2">
      <c r="AE405" s="7"/>
    </row>
    <row r="406" spans="31:31" ht="19.5" customHeight="1" x14ac:dyDescent="0.2">
      <c r="AE406" s="7"/>
    </row>
    <row r="407" spans="31:31" ht="19.5" customHeight="1" x14ac:dyDescent="0.2">
      <c r="AE407" s="7"/>
    </row>
    <row r="408" spans="31:31" ht="19.5" customHeight="1" x14ac:dyDescent="0.2">
      <c r="AE408" s="7"/>
    </row>
    <row r="409" spans="31:31" ht="19.5" customHeight="1" x14ac:dyDescent="0.2">
      <c r="AE409" s="7"/>
    </row>
    <row r="410" spans="31:31" ht="19.5" customHeight="1" x14ac:dyDescent="0.2">
      <c r="AE410" s="7"/>
    </row>
    <row r="411" spans="31:31" ht="19.5" customHeight="1" x14ac:dyDescent="0.2">
      <c r="AE411" s="7"/>
    </row>
    <row r="412" spans="31:31" ht="19.5" customHeight="1" x14ac:dyDescent="0.2">
      <c r="AE412" s="7"/>
    </row>
    <row r="413" spans="31:31" ht="19.5" customHeight="1" x14ac:dyDescent="0.2">
      <c r="AE413" s="7"/>
    </row>
    <row r="414" spans="31:31" ht="19.5" customHeight="1" x14ac:dyDescent="0.2">
      <c r="AE414" s="7"/>
    </row>
    <row r="415" spans="31:31" ht="19.5" customHeight="1" x14ac:dyDescent="0.2">
      <c r="AE415" s="7"/>
    </row>
    <row r="416" spans="31:31" ht="19.5" customHeight="1" x14ac:dyDescent="0.2">
      <c r="AE416" s="7"/>
    </row>
    <row r="417" spans="31:31" ht="19.5" customHeight="1" x14ac:dyDescent="0.2">
      <c r="AE417" s="7"/>
    </row>
    <row r="418" spans="31:31" ht="19.5" customHeight="1" x14ac:dyDescent="0.2">
      <c r="AE418" s="7"/>
    </row>
    <row r="419" spans="31:31" ht="19.5" customHeight="1" x14ac:dyDescent="0.2">
      <c r="AE419" s="7"/>
    </row>
    <row r="420" spans="31:31" ht="19.5" customHeight="1" x14ac:dyDescent="0.2">
      <c r="AE420" s="7"/>
    </row>
    <row r="421" spans="31:31" ht="19.5" customHeight="1" x14ac:dyDescent="0.2">
      <c r="AE421" s="7"/>
    </row>
    <row r="422" spans="31:31" ht="19.5" customHeight="1" x14ac:dyDescent="0.2">
      <c r="AE422" s="7"/>
    </row>
    <row r="423" spans="31:31" ht="19.5" customHeight="1" x14ac:dyDescent="0.2">
      <c r="AE423" s="7"/>
    </row>
    <row r="424" spans="31:31" ht="19.5" customHeight="1" x14ac:dyDescent="0.2">
      <c r="AE424" s="7"/>
    </row>
    <row r="425" spans="31:31" ht="19.5" customHeight="1" x14ac:dyDescent="0.2">
      <c r="AE425" s="7"/>
    </row>
    <row r="426" spans="31:31" ht="19.5" customHeight="1" x14ac:dyDescent="0.2">
      <c r="AE426" s="7"/>
    </row>
    <row r="427" spans="31:31" ht="19.5" customHeight="1" x14ac:dyDescent="0.2">
      <c r="AE427" s="7"/>
    </row>
    <row r="428" spans="31:31" ht="19.5" customHeight="1" x14ac:dyDescent="0.2">
      <c r="AE428" s="7"/>
    </row>
    <row r="429" spans="31:31" ht="19.5" customHeight="1" x14ac:dyDescent="0.2">
      <c r="AE429" s="7"/>
    </row>
    <row r="430" spans="31:31" ht="19.5" customHeight="1" x14ac:dyDescent="0.2">
      <c r="AE430" s="7"/>
    </row>
    <row r="431" spans="31:31" ht="19.5" customHeight="1" x14ac:dyDescent="0.2">
      <c r="AE431" s="7"/>
    </row>
    <row r="432" spans="31:31" ht="19.5" customHeight="1" x14ac:dyDescent="0.2">
      <c r="AE432" s="7"/>
    </row>
    <row r="433" spans="31:31" ht="19.5" customHeight="1" x14ac:dyDescent="0.2">
      <c r="AE433" s="7"/>
    </row>
    <row r="434" spans="31:31" ht="19.5" customHeight="1" x14ac:dyDescent="0.2">
      <c r="AE434" s="7"/>
    </row>
    <row r="435" spans="31:31" ht="19.5" customHeight="1" x14ac:dyDescent="0.2">
      <c r="AE435" s="7"/>
    </row>
    <row r="436" spans="31:31" ht="19.5" customHeight="1" x14ac:dyDescent="0.2">
      <c r="AE436" s="7"/>
    </row>
    <row r="437" spans="31:31" ht="19.5" customHeight="1" x14ac:dyDescent="0.2">
      <c r="AE437" s="7"/>
    </row>
    <row r="438" spans="31:31" ht="19.5" customHeight="1" x14ac:dyDescent="0.2">
      <c r="AE438" s="7"/>
    </row>
    <row r="439" spans="31:31" ht="19.5" customHeight="1" x14ac:dyDescent="0.2">
      <c r="AE439" s="7"/>
    </row>
    <row r="440" spans="31:31" ht="19.5" customHeight="1" x14ac:dyDescent="0.2">
      <c r="AE440" s="7"/>
    </row>
    <row r="441" spans="31:31" ht="19.5" customHeight="1" x14ac:dyDescent="0.2">
      <c r="AE441" s="7"/>
    </row>
    <row r="442" spans="31:31" ht="19.5" customHeight="1" x14ac:dyDescent="0.2">
      <c r="AE442" s="7"/>
    </row>
    <row r="443" spans="31:31" ht="19.5" customHeight="1" x14ac:dyDescent="0.2">
      <c r="AE443" s="7"/>
    </row>
    <row r="444" spans="31:31" ht="19.5" customHeight="1" x14ac:dyDescent="0.2">
      <c r="AE444" s="7"/>
    </row>
    <row r="445" spans="31:31" ht="19.5" customHeight="1" x14ac:dyDescent="0.2">
      <c r="AE445" s="7"/>
    </row>
    <row r="446" spans="31:31" ht="19.5" customHeight="1" x14ac:dyDescent="0.2">
      <c r="AE446" s="7"/>
    </row>
    <row r="447" spans="31:31" ht="19.5" customHeight="1" x14ac:dyDescent="0.2">
      <c r="AE447" s="7"/>
    </row>
    <row r="448" spans="31:31" ht="19.5" customHeight="1" x14ac:dyDescent="0.2">
      <c r="AE448" s="7"/>
    </row>
    <row r="449" spans="31:31" ht="19.5" customHeight="1" x14ac:dyDescent="0.2">
      <c r="AE449" s="7"/>
    </row>
    <row r="450" spans="31:31" ht="19.5" customHeight="1" x14ac:dyDescent="0.2">
      <c r="AE450" s="7"/>
    </row>
    <row r="451" spans="31:31" ht="19.5" customHeight="1" x14ac:dyDescent="0.2">
      <c r="AE451" s="7"/>
    </row>
    <row r="452" spans="31:31" ht="19.5" customHeight="1" x14ac:dyDescent="0.2">
      <c r="AE452" s="7"/>
    </row>
    <row r="453" spans="31:31" ht="19.5" customHeight="1" x14ac:dyDescent="0.2">
      <c r="AE453" s="7"/>
    </row>
    <row r="454" spans="31:31" ht="19.5" customHeight="1" x14ac:dyDescent="0.2">
      <c r="AE454" s="7"/>
    </row>
    <row r="455" spans="31:31" ht="19.5" customHeight="1" x14ac:dyDescent="0.2">
      <c r="AE455" s="7"/>
    </row>
    <row r="456" spans="31:31" ht="19.5" customHeight="1" x14ac:dyDescent="0.2">
      <c r="AE456" s="7"/>
    </row>
    <row r="457" spans="31:31" ht="19.5" customHeight="1" x14ac:dyDescent="0.2">
      <c r="AE457" s="7"/>
    </row>
    <row r="458" spans="31:31" ht="19.5" customHeight="1" x14ac:dyDescent="0.2">
      <c r="AE458" s="7"/>
    </row>
    <row r="459" spans="31:31" ht="19.5" customHeight="1" x14ac:dyDescent="0.2">
      <c r="AE459" s="7"/>
    </row>
    <row r="460" spans="31:31" ht="19.5" customHeight="1" x14ac:dyDescent="0.2">
      <c r="AE460" s="7"/>
    </row>
    <row r="461" spans="31:31" ht="19.5" customHeight="1" x14ac:dyDescent="0.2">
      <c r="AE461" s="7"/>
    </row>
    <row r="462" spans="31:31" ht="19.5" customHeight="1" x14ac:dyDescent="0.2">
      <c r="AE462" s="7"/>
    </row>
    <row r="463" spans="31:31" ht="19.5" customHeight="1" x14ac:dyDescent="0.2">
      <c r="AE463" s="7"/>
    </row>
    <row r="464" spans="31:31" ht="19.5" customHeight="1" x14ac:dyDescent="0.2">
      <c r="AE464" s="7"/>
    </row>
    <row r="465" spans="31:31" ht="19.5" customHeight="1" x14ac:dyDescent="0.2">
      <c r="AE465" s="7"/>
    </row>
    <row r="466" spans="31:31" ht="19.5" customHeight="1" x14ac:dyDescent="0.2">
      <c r="AE466" s="7"/>
    </row>
    <row r="467" spans="31:31" ht="19.5" customHeight="1" x14ac:dyDescent="0.2">
      <c r="AE467" s="7"/>
    </row>
    <row r="468" spans="31:31" ht="19.5" customHeight="1" x14ac:dyDescent="0.2">
      <c r="AE468" s="7"/>
    </row>
    <row r="469" spans="31:31" ht="19.5" customHeight="1" x14ac:dyDescent="0.2">
      <c r="AE469" s="7"/>
    </row>
    <row r="470" spans="31:31" ht="19.5" customHeight="1" x14ac:dyDescent="0.2">
      <c r="AE470" s="7"/>
    </row>
    <row r="471" spans="31:31" ht="19.5" customHeight="1" x14ac:dyDescent="0.2">
      <c r="AE471" s="7"/>
    </row>
    <row r="472" spans="31:31" ht="19.5" customHeight="1" x14ac:dyDescent="0.2">
      <c r="AE472" s="7"/>
    </row>
    <row r="473" spans="31:31" ht="19.5" customHeight="1" x14ac:dyDescent="0.2">
      <c r="AE473" s="7"/>
    </row>
    <row r="474" spans="31:31" ht="19.5" customHeight="1" x14ac:dyDescent="0.2">
      <c r="AE474" s="7"/>
    </row>
    <row r="475" spans="31:31" ht="19.5" customHeight="1" x14ac:dyDescent="0.2">
      <c r="AE475" s="7"/>
    </row>
    <row r="476" spans="31:31" ht="19.5" customHeight="1" x14ac:dyDescent="0.2">
      <c r="AE476" s="7"/>
    </row>
    <row r="477" spans="31:31" ht="19.5" customHeight="1" x14ac:dyDescent="0.2">
      <c r="AE477" s="7"/>
    </row>
    <row r="478" spans="31:31" ht="19.5" customHeight="1" x14ac:dyDescent="0.2">
      <c r="AE478" s="7"/>
    </row>
    <row r="479" spans="31:31" ht="19.5" customHeight="1" x14ac:dyDescent="0.2">
      <c r="AE479" s="7"/>
    </row>
    <row r="480" spans="31:31" ht="19.5" customHeight="1" x14ac:dyDescent="0.2">
      <c r="AE480" s="7"/>
    </row>
    <row r="481" spans="31:31" ht="19.5" customHeight="1" x14ac:dyDescent="0.2">
      <c r="AE481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liqcopy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Goldrick</cp:lastModifiedBy>
  <dcterms:created xsi:type="dcterms:W3CDTF">2024-07-31T22:07:47Z</dcterms:created>
  <dcterms:modified xsi:type="dcterms:W3CDTF">2024-08-05T01:31:20Z</dcterms:modified>
</cp:coreProperties>
</file>