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bookViews>
    <workbookView xWindow="0" yWindow="0" windowWidth="13125" windowHeight="6105" firstSheet="0" activeTab="0"/>
  </bookViews>
  <sheets>
    <sheet name="Table 1" sheetId="49" state="visible" r:id="rId1"/>
    <sheet name="Chart 1" sheetId="43" state="visible" r:id="rId2"/>
    <sheet name="funnel_data" sheetId="38" state="visible" r:id="rId3"/>
    <sheet name="hosp_lookup" sheetId="51" state="hidden" r:id="rId4"/>
    <sheet name="period_lookup" sheetId="37" state="hidden" r:id="rId5"/>
  </sheets>
  <definedNames>
    <definedName name="_xlnm._FilterDatabase" localSheetId="2" hidden="1">funnel_data!$A$1:$S$1022</definedName>
    <definedName name="_xlnm.Print_Area" localSheetId="1">'Chart 1'!$A$1:$AK$37</definedName>
    <definedName name="SPSS" localSheetId="1">#REF!</definedName>
    <definedName name="SPSS">#REF!</definedName>
  </definedNames>
  <calcPr calcId="162913"/>
</workbook>
</file>

<file path=xl/sharedStrings.xml><?xml version="1.0" encoding="utf-8"?>
<sst xmlns="http://schemas.openxmlformats.org/spreadsheetml/2006/main" count="243" uniqueCount="243">
  <si>
    <t>V217H</t>
  </si>
  <si>
    <t>Forth Valley Royal Hospital</t>
  </si>
  <si>
    <t>A111H</t>
  </si>
  <si>
    <t>A210H</t>
  </si>
  <si>
    <t>B120H</t>
  </si>
  <si>
    <t>C121H</t>
  </si>
  <si>
    <t>C313H</t>
  </si>
  <si>
    <t>C418H</t>
  </si>
  <si>
    <t>D102H</t>
  </si>
  <si>
    <t>F704H</t>
  </si>
  <si>
    <t>G107H</t>
  </si>
  <si>
    <t>G405H</t>
  </si>
  <si>
    <t>H103H</t>
  </si>
  <si>
    <t>H202H</t>
  </si>
  <si>
    <t>H212H</t>
  </si>
  <si>
    <t>L106H</t>
  </si>
  <si>
    <t>L302H</t>
  </si>
  <si>
    <t>L308H</t>
  </si>
  <si>
    <t>N101H</t>
  </si>
  <si>
    <t>N411H</t>
  </si>
  <si>
    <t>R101H</t>
  </si>
  <si>
    <t>S116H</t>
  </si>
  <si>
    <t>S308H</t>
  </si>
  <si>
    <t>S314H</t>
  </si>
  <si>
    <t>Scot</t>
  </si>
  <si>
    <t>T101H</t>
  </si>
  <si>
    <t>T202H</t>
  </si>
  <si>
    <t>T312H</t>
  </si>
  <si>
    <t>W107H</t>
  </si>
  <si>
    <t>Z102H</t>
  </si>
  <si>
    <t>Scotland</t>
  </si>
  <si>
    <t>Aberdeen Royal Infirmary</t>
  </si>
  <si>
    <t>Balfour Hospital</t>
  </si>
  <si>
    <t>Belford Hospital</t>
  </si>
  <si>
    <t>Borders General Hospital</t>
  </si>
  <si>
    <t>Caithness General Hospital</t>
  </si>
  <si>
    <t>Dr Gray's Hospital</t>
  </si>
  <si>
    <t>Dumfries &amp; Galloway Royal Infirmary</t>
  </si>
  <si>
    <t>Gilbert Bain Hospital</t>
  </si>
  <si>
    <t>Golden Jubilee National Hospital</t>
  </si>
  <si>
    <t>Inverclyde Royal Hospital</t>
  </si>
  <si>
    <t>Lorn &amp; Islands Hospital</t>
  </si>
  <si>
    <t>Ninewells Hospital</t>
  </si>
  <si>
    <t>Perth Royal Infirmary</t>
  </si>
  <si>
    <t>Raigmore Hospital</t>
  </si>
  <si>
    <t>Royal Alexandra Hospital / Vale of Leven</t>
  </si>
  <si>
    <t>Royal Infirmary of Edinburgh at Little France</t>
  </si>
  <si>
    <t>St John's Hospital</t>
  </si>
  <si>
    <t>Stracathro Hospital</t>
  </si>
  <si>
    <t>University Hospital Ayr</t>
  </si>
  <si>
    <t>University Hospital Crosshouse</t>
  </si>
  <si>
    <t>Western General Hospital</t>
  </si>
  <si>
    <t>Western Isles Hospital</t>
  </si>
  <si>
    <t>smr</t>
  </si>
  <si>
    <t>expec</t>
  </si>
  <si>
    <t>UCL</t>
  </si>
  <si>
    <t>LCL</t>
  </si>
  <si>
    <t>UWL</t>
  </si>
  <si>
    <t>LWL</t>
  </si>
  <si>
    <t>scot_smr</t>
  </si>
  <si>
    <t>Hosp</t>
  </si>
  <si>
    <t>Mortality within 30-days of admission</t>
  </si>
  <si>
    <t>P = provisional (see main report Appendix A1 - Data Quality and Timeliness).</t>
  </si>
  <si>
    <t>CHART DATA DO NOT DELETE</t>
  </si>
  <si>
    <t>&gt;X SD's</t>
  </si>
  <si>
    <t>Queen Elizabeth University Hospital/ Gartnavel</t>
  </si>
  <si>
    <t>outliers2</t>
  </si>
  <si>
    <t>outliers3</t>
  </si>
  <si>
    <t>University Hospital Hairmyres</t>
  </si>
  <si>
    <t>University Hospital Monklands</t>
  </si>
  <si>
    <t>University Hospital Wishaw</t>
  </si>
  <si>
    <t>Y146H</t>
  </si>
  <si>
    <t>Glasgow Royal Infirmary/ Stobhill</t>
  </si>
  <si>
    <t>Hospital Standardised Mortality Ratios in Scotland</t>
  </si>
  <si>
    <t>HB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</si>
  <si>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</si>
  <si>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</si>
  <si>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</si>
  <si>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</si>
  <si>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</si>
  <si>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</si>
  <si>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</si>
  <si>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</si>
  <si>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</si>
  <si>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</si>
  <si>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</si>
  <si>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</si>
  <si>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</si>
  <si>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</si>
  <si>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</si>
  <si>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NHS Highland</t>
  </si>
  <si>
    <t>S08000022</t>
  </si>
  <si>
    <t>NHS Lanarkshire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</si>
  <si>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</si>
  <si>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</si>
  <si>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</si>
  <si>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</si>
  <si>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</si>
  <si>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</si>
  <si>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</si>
  <si>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</si>
  <si>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</si>
  <si>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</si>
  <si>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</si>
  <si>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Predicted deaths      (30 days)</t>
  </si>
  <si>
    <t>Standardised Mortality Ratio (SMR)</t>
  </si>
  <si>
    <t>Number of    patients</t>
  </si>
  <si>
    <t>Crude Mortality Rate (%)</t>
  </si>
  <si>
    <t>Royal Alexandra / Vale of Leven</t>
  </si>
  <si>
    <t>A101H</t>
  </si>
  <si>
    <t>Y144H</t>
  </si>
  <si>
    <t>Arran War Memorial Hospital</t>
  </si>
  <si>
    <t>Galloway Community Hospital</t>
  </si>
  <si>
    <t>January 2018 to December 2018</t>
  </si>
  <si>
    <t>Queen Margaret Hospital</t>
  </si>
  <si>
    <t>Victoria Hospital Kirkcaldy</t>
  </si>
  <si>
    <t>F805H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</si>
  <si>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</si>
  <si>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</si>
  <si>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lookup</t>
  </si>
  <si>
    <t>S08000031</t>
  </si>
  <si>
    <t>S08000032</t>
  </si>
  <si>
    <t>SMR</t>
  </si>
  <si>
    <t xml:space="preserve">period</t>
  </si>
  <si>
    <t xml:space="preserve">deaths</t>
  </si>
  <si>
    <t xml:space="preserve">pred</t>
  </si>
  <si>
    <t xml:space="preserve">pats</t>
  </si>
  <si>
    <t xml:space="preserve">smr</t>
  </si>
  <si>
    <t xml:space="preserve">crd_rate</t>
  </si>
  <si>
    <t xml:space="preserve">location_type</t>
  </si>
  <si>
    <t xml:space="preserve">hb</t>
  </si>
  <si>
    <t xml:space="preserve">location</t>
  </si>
  <si>
    <t xml:space="preserve">location_name</t>
  </si>
  <si>
    <t xml:space="preserve">completeness_date</t>
  </si>
  <si>
    <t xml:space="preserve">death_scot</t>
  </si>
  <si>
    <t xml:space="preserve">pred_scot</t>
  </si>
  <si>
    <t xml:space="preserve">pats_scot</t>
  </si>
  <si>
    <t xml:space="preserve">smr_scot</t>
  </si>
  <si>
    <t xml:space="preserve">st_err</t>
  </si>
  <si>
    <t xml:space="preserve">uwl</t>
  </si>
  <si>
    <t xml:space="preserve">ucl</t>
  </si>
  <si>
    <t xml:space="preserve">lwl</t>
  </si>
  <si>
    <t xml:space="preserve">lcl</t>
  </si>
  <si>
    <t xml:space="preserve">period_label</t>
  </si>
  <si>
    <t xml:space="preserve">Scotland</t>
  </si>
  <si>
    <t xml:space="preserve">Scot</t>
  </si>
  <si>
    <t xml:space="preserve">July 2018 to June 2019</t>
  </si>
  <si>
    <t xml:space="preserve">hospital</t>
  </si>
  <si>
    <t xml:space="preserve">S08000015</t>
  </si>
  <si>
    <t xml:space="preserve">A101H</t>
  </si>
  <si>
    <t xml:space="preserve">Arran War Memorial Hospital</t>
  </si>
  <si>
    <t xml:space="preserve">A111H</t>
  </si>
  <si>
    <t xml:space="preserve">University Hospital Crosshouse</t>
  </si>
  <si>
    <t xml:space="preserve">A210H</t>
  </si>
  <si>
    <t xml:space="preserve">University Hospital Ayr</t>
  </si>
  <si>
    <t xml:space="preserve">S08000016</t>
  </si>
  <si>
    <t xml:space="preserve">B120H</t>
  </si>
  <si>
    <t xml:space="preserve">Borders General Hospital</t>
  </si>
  <si>
    <t xml:space="preserve">S08000017</t>
  </si>
  <si>
    <t xml:space="preserve">Y144H</t>
  </si>
  <si>
    <t xml:space="preserve">Galloway Community Hospital</t>
  </si>
  <si>
    <t xml:space="preserve">Y146H</t>
  </si>
  <si>
    <t xml:space="preserve">Dumfries &amp; Galloway Royal Infirmary</t>
  </si>
  <si>
    <t xml:space="preserve">S08000029</t>
  </si>
  <si>
    <t xml:space="preserve">F704H</t>
  </si>
  <si>
    <t xml:space="preserve">Victoria Hospital</t>
  </si>
  <si>
    <t xml:space="preserve">F805H</t>
  </si>
  <si>
    <t xml:space="preserve">Queen Margaret Hospital</t>
  </si>
  <si>
    <t xml:space="preserve">S08000019</t>
  </si>
  <si>
    <t xml:space="preserve">V217H</t>
  </si>
  <si>
    <t xml:space="preserve">Forth Valley Royal Hospital</t>
  </si>
  <si>
    <t xml:space="preserve">S08000020</t>
  </si>
  <si>
    <t xml:space="preserve">N101H</t>
  </si>
  <si>
    <t xml:space="preserve">Aberdeen Royal Infirmary</t>
  </si>
  <si>
    <t xml:space="preserve">N411H</t>
  </si>
  <si>
    <t xml:space="preserve">Dr Gray's Hospital</t>
  </si>
  <si>
    <t xml:space="preserve">S08000031</t>
  </si>
  <si>
    <t xml:space="preserve">C313H</t>
  </si>
  <si>
    <t xml:space="preserve">Inverclyde Royal Hospital</t>
  </si>
  <si>
    <t xml:space="preserve">C418H</t>
  </si>
  <si>
    <t xml:space="preserve">Royal Alexandra/Vale of Leven</t>
  </si>
  <si>
    <t xml:space="preserve">G107H</t>
  </si>
  <si>
    <t xml:space="preserve">Glasgow Royal Infirmary</t>
  </si>
  <si>
    <t xml:space="preserve">G405H</t>
  </si>
  <si>
    <t xml:space="preserve">Queen Elizabeth University Hospital</t>
  </si>
  <si>
    <t xml:space="preserve">S08000022</t>
  </si>
  <si>
    <t xml:space="preserve">C121H</t>
  </si>
  <si>
    <t xml:space="preserve">Lorn &amp; Islands Hospital</t>
  </si>
  <si>
    <t xml:space="preserve">H103H</t>
  </si>
  <si>
    <t xml:space="preserve">Caithness General Hospital</t>
  </si>
  <si>
    <t xml:space="preserve">H202H</t>
  </si>
  <si>
    <t xml:space="preserve">Raigmore Hospital</t>
  </si>
  <si>
    <t xml:space="preserve">H212H</t>
  </si>
  <si>
    <t xml:space="preserve">Belford Hospital</t>
  </si>
  <si>
    <t xml:space="preserve">S08000032</t>
  </si>
  <si>
    <t xml:space="preserve">L106H</t>
  </si>
  <si>
    <t xml:space="preserve">University Hospital Monklands</t>
  </si>
  <si>
    <t xml:space="preserve">L302H</t>
  </si>
  <si>
    <t xml:space="preserve">University Hospital Hairmyres</t>
  </si>
  <si>
    <t xml:space="preserve">L308H</t>
  </si>
  <si>
    <t xml:space="preserve">University Hospital Wishaw</t>
  </si>
  <si>
    <t xml:space="preserve">S08000024</t>
  </si>
  <si>
    <t xml:space="preserve">S116H</t>
  </si>
  <si>
    <t xml:space="preserve">Western General Hospital</t>
  </si>
  <si>
    <t xml:space="preserve">S308H</t>
  </si>
  <si>
    <t xml:space="preserve">St John's Hospital</t>
  </si>
  <si>
    <t xml:space="preserve">S314H</t>
  </si>
  <si>
    <t xml:space="preserve">Royal Infirmary of Edinburgh at Little France</t>
  </si>
  <si>
    <t xml:space="preserve">S08000025</t>
  </si>
  <si>
    <t xml:space="preserve">R101H</t>
  </si>
  <si>
    <t xml:space="preserve">Balfour Hospital</t>
  </si>
  <si>
    <t xml:space="preserve">S08000026</t>
  </si>
  <si>
    <t xml:space="preserve">Z102H</t>
  </si>
  <si>
    <t xml:space="preserve">Gilbert Bain Hospital</t>
  </si>
  <si>
    <t xml:space="preserve">S08000030</t>
  </si>
  <si>
    <t xml:space="preserve">T101H</t>
  </si>
  <si>
    <t xml:space="preserve">Ninewells Hospital</t>
  </si>
  <si>
    <t xml:space="preserve">T202H</t>
  </si>
  <si>
    <t xml:space="preserve">Perth Royal Infirmary</t>
  </si>
  <si>
    <t xml:space="preserve">T312H</t>
  </si>
  <si>
    <t xml:space="preserve">Stracathro Hospital</t>
  </si>
  <si>
    <t xml:space="preserve">S08000028</t>
  </si>
  <si>
    <t xml:space="preserve">W107H</t>
  </si>
  <si>
    <t xml:space="preserve">Western Isles Hospital</t>
  </si>
  <si>
    <t xml:space="preserve">S08100001</t>
  </si>
  <si>
    <t xml:space="preserve">D102H</t>
  </si>
  <si>
    <t xml:space="preserve">Golden Jubilee National Hospital</t>
  </si>
  <si>
    <t xml:space="preserve">NHS Board</t>
  </si>
  <si>
    <t xml:space="preserve">NHS Ayrshire &amp; Arran</t>
  </si>
  <si>
    <t xml:space="preserve">NHS Borders</t>
  </si>
  <si>
    <t xml:space="preserve">NHS Dumfries &amp; Galloway</t>
  </si>
  <si>
    <t xml:space="preserve">NHS Fife</t>
  </si>
  <si>
    <t xml:space="preserve">NHS Forth Valley</t>
  </si>
  <si>
    <t xml:space="preserve">NHS Grampian</t>
  </si>
  <si>
    <t xml:space="preserve">NHS Greater Glasgow &amp; Clyde</t>
  </si>
  <si>
    <t xml:space="preserve">NHS Highland</t>
  </si>
  <si>
    <t xml:space="preserve">NHS Lanarkshire</t>
  </si>
  <si>
    <t xml:space="preserve">NHS Lothian</t>
  </si>
  <si>
    <t xml:space="preserve">NHS Orkney</t>
  </si>
  <si>
    <t xml:space="preserve">NHS Shetland</t>
  </si>
  <si>
    <t xml:space="preserve">NHS Tayside</t>
  </si>
  <si>
    <t xml:space="preserve">NHS Western Isles</t>
  </si>
  <si>
    <t xml:space="preserve">Golden Jubilee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</si>
</sst>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"/>
    <numFmt numFmtId="164" formatCode="#.00"/>
    <numFmt numFmtId="166" formatCode="#,##0.0"/>
  </numFmts>
  <fonts count="23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11"/>
      <color indexed="23"/>
      <name val="Arial"/>
      <family val="2"/>
      <b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  <b/>
    </font>
    <font>
      <sz val="8"/>
      <color theme="0"/>
      <name val="Arial"/>
      <family val="2"/>
    </font>
    <font>
      <sz val="8"/>
      <color indexed="8"/>
      <name val="Arial"/>
      <family val="2"/>
      <b/>
    </font>
    <font>
      <sz val="11"/>
      <color theme="1"/>
      <name val="Calibri"/>
      <family val="2"/>
      <scheme val="minor"/>
      <b/>
    </font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indexed="63"/>
      <name val="Arial"/>
      <family val="2"/>
      <b/>
    </font>
    <font>
      <sz val="9"/>
      <color theme="0"/>
      <name val="Arial"/>
      <family val="2"/>
    </font>
    <font>
      <sz val="11"/>
      <color theme="1"/>
      <name val="Calibri"/>
    </font>
    <font>
      <sz val="10"/>
      <color theme="0"/>
      <name val="Arial"/>
      <family val="2"/>
    </font>
    <font>
      <sz val="8"/>
      <color rgb="FFFF0000"/>
      <name val="Arial"/>
      <family val="2"/>
    </font>
    <font>
      <sz val="8"/>
      <color rgb="FF0070C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 applyAlignment="1">
      <alignment horizontal="left"/>
    </xf>
    <xf numFmtId="0" fontId="6" fillId="3" borderId="0" xfId="0" applyFont="1" applyFill="1"/>
    <xf numFmtId="0" fontId="7" fillId="2" borderId="0" xfId="0" applyFont="1" applyFill="1"/>
    <xf numFmtId="0" fontId="2" fillId="3" borderId="0" xfId="0" applyFont="1" applyFill="1" applyAlignment="1">
      <alignment horizontal="left" wrapText="1"/>
    </xf>
    <xf numFmtId="0" fontId="8" fillId="3" borderId="0" xfId="0" applyFont="1" applyFill="1"/>
    <xf numFmtId="0" fontId="1" fillId="3" borderId="0" xfId="0" applyFont="1" applyFill="1"/>
    <xf numFmtId="0" fontId="9" fillId="3" borderId="0" xfId="0" applyFont="1" applyFill="1"/>
    <xf numFmtId="165" fontId="1" fillId="3" borderId="0" xfId="0" applyFont="1" applyNumberFormat="1" applyFill="1"/>
    <xf numFmtId="165" fontId="9" fillId="3" borderId="0" xfId="0" applyFont="1" applyNumberFormat="1" applyFill="1"/>
    <xf numFmtId="2" fontId="1" fillId="3" borderId="0" xfId="0" applyFont="1" applyNumberFormat="1" applyFill="1"/>
    <xf numFmtId="2" fontId="9" fillId="3" borderId="0" xfId="0" applyFont="1" applyNumberFormat="1" applyFill="1"/>
    <xf numFmtId="3" fontId="1" fillId="3" borderId="0" xfId="0" applyFont="1" applyNumberFormat="1" applyFill="1"/>
    <xf numFmtId="3" fontId="9" fillId="3" borderId="0" xfId="0" applyFont="1" applyNumberFormat="1" applyFill="1"/>
    <xf numFmtId="3" fontId="6" fillId="3" borderId="0" xfId="0" applyFont="1" applyNumberFormat="1" applyFill="1"/>
    <xf numFmtId="0" fontId="10" fillId="3" borderId="1" xfId="0" applyFont="1" applyFill="1" applyBorder="1"/>
    <xf numFmtId="164" fontId="11" fillId="2" borderId="1" xfId="0" applyFont="1" applyNumberFormat="1" applyFill="1" applyBorder="1" applyAlignment="1">
      <alignment horizontal="right" wrapText="1"/>
    </xf>
    <xf numFmtId="0" fontId="12" fillId="3" borderId="0" xfId="0" applyFont="1" applyFill="1"/>
    <xf numFmtId="3" fontId="13" fillId="3" borderId="0" xfId="0" applyFont="1" applyNumberFormat="1" applyFill="1"/>
    <xf numFmtId="0" fontId="10" fillId="3" borderId="0" xfId="0" applyFont="1" applyFill="1" applyAlignment="1">
      <alignment wrapText="1"/>
    </xf>
    <xf numFmtId="4" fontId="1" fillId="3" borderId="0" xfId="0" applyFont="1" applyNumberFormat="1" applyFill="1"/>
    <xf numFmtId="166" fontId="1" fillId="3" borderId="0" xfId="0" applyFont="1" applyNumberFormat="1" applyFill="1"/>
    <xf numFmtId="0" fontId="14" fillId="3" borderId="0" xfId="0" applyFont="1" applyFill="1"/>
    <xf numFmtId="0" fontId="15" fillId="3" borderId="0" xfId="0" applyFont="1" applyFill="1"/>
    <xf numFmtId="0" fontId="15" fillId="3" borderId="2" xfId="0" applyFont="1" applyFill="1" applyBorder="1"/>
    <xf numFmtId="0" fontId="9" fillId="3" borderId="2" xfId="0" applyFont="1" applyFill="1" applyBorder="1" applyAlignment="1">
      <alignment textRotation="90"/>
    </xf>
    <xf numFmtId="0" fontId="4" fillId="2" borderId="0" xfId="0" applyFont="1" applyFill="1"/>
    <xf numFmtId="2" fontId="15" fillId="2" borderId="0" xfId="0" applyFont="1" applyNumberFormat="1" applyFill="1"/>
    <xf numFmtId="0" fontId="3" fillId="2" borderId="0" xfId="0" applyFont="1" applyFill="1"/>
    <xf numFmtId="2" fontId="16" fillId="2" borderId="0" xfId="0" applyFont="1" applyNumberFormat="1" applyFill="1"/>
    <xf numFmtId="0" fontId="17" fillId="2" borderId="0" xfId="0" applyFont="1" applyFill="1"/>
    <xf numFmtId="0" fontId="18" fillId="2" borderId="0" xfId="0" applyFont="1" applyFill="1"/>
    <xf numFmtId="0" fontId="14" fillId="2" borderId="0" xfId="0" applyFont="1" applyFill="1"/>
    <xf numFmtId="0" fontId="19" fillId="2" borderId="0" xfId="0" applyFont="1" applyFill="1"/>
    <xf numFmtId="0" fontId="6" fillId="3" borderId="0" xfId="0" applyFont="1" applyFill="1" applyAlignment="1">
      <alignment horizontal="right"/>
    </xf>
    <xf numFmtId="0" fontId="20" fillId="3" borderId="0" xfId="0" applyFont="1" applyFill="1" applyAlignment="1">
      <alignment horizontal="right"/>
    </xf>
    <xf numFmtId="1" fontId="14" fillId="3" borderId="0" xfId="0" applyFont="1" applyNumberFormat="1" applyFill="1"/>
    <xf numFmtId="2" fontId="14" fillId="3" borderId="0" xfId="0" applyFont="1" applyNumberFormat="1" applyFill="1"/>
    <xf numFmtId="2" fontId="14" fillId="3" borderId="0" xfId="0" applyFont="1" applyNumberFormat="1" applyFill="1" applyAlignment="1">
      <alignment horizontal="right"/>
    </xf>
    <xf numFmtId="4" fontId="6" fillId="3" borderId="0" xfId="0" applyFont="1" applyNumberFormat="1" applyFill="1" applyAlignment="1">
      <alignment horizontal="right"/>
    </xf>
    <xf numFmtId="1" fontId="14" fillId="3" borderId="0" xfId="0" applyFont="1" applyNumberFormat="1" applyFill="1" applyAlignment="1">
      <alignment horizontal="right"/>
    </xf>
    <xf numFmtId="2" fontId="6" fillId="3" borderId="0" xfId="0" applyFont="1" applyNumberFormat="1" applyFill="1"/>
    <xf numFmtId="2" fontId="21" fillId="0" borderId="0" xfId="0" applyFont="1" applyNumberFormat="1"/>
    <xf numFmtId="14" fontId="13" fillId="0" borderId="0" xfId="0" applyFont="1" applyNumberFormat="1"/>
    <xf numFmtId="0" fontId="22" fillId="0" borderId="0" xfId="0" applyFont="1"/>
    <xf numFmtId="0" fontId="19" fillId="0" borderId="0" xfId="0" applyFont="1" applyAlignment="1">
      <alignment horizontal="left"/>
    </xf>
    <xf numFmtId="0" fontId="19" fillId="0" borderId="0" xfId="0" applyFont="1"/>
  </cellXfs>
  <cellStyles count="1">
    <cellStyle name="Normal" xfId="0" builtinId="0"/>
  </cellStyles>
  <dxfs count="3">
    <dxf>
      <font>
        <color rgb="FFC00000"/>
      </font>
      <fill>
        <patternFill>
          <bgColor rgb="FFC00000"/>
        </patternFill>
      </fill>
    </dxf>
    <dxf>
      <font>
        <color theme="0"/>
      </font>
    </dxf>
    <dxf>
      <font>
        <color rgb="FFFFC000"/>
      </font>
      <fill>
        <patternFill>
          <bgColor theme="9" tint="0.39994506668294322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Scotland SMR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1'!$D$49:$D$80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541-4503-81A0-A59BEE2109D9}"/>
            </c:ext>
          </c:extLst>
        </c:ser>
        <c:ser>
          <c:idx val="1"/>
          <c:order val="1"/>
          <c:tx>
            <c:strRef>
              <c:f>'Chart 1'!$F$48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1'!$F$49:$F$80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72-4C11-8338-48548C6CE5A4}"/>
            </c:ext>
          </c:extLst>
        </c:ser>
        <c:ser>
          <c:idx val="2"/>
          <c:order val="2"/>
          <c:tx>
            <c:strRef>
              <c:f>'Chart 1'!$G$48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1'!$G$49:$G$81</c:f>
              <c:numCache>
                <c:formatCode>0.00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72-4C11-8338-48548C6CE5A4}"/>
            </c:ext>
          </c:extLst>
        </c:ser>
        <c:ser>
          <c:idx val="3"/>
          <c:order val="3"/>
          <c:tx>
            <c:strRef>
              <c:f>'Chart 1'!$H$48</c:f>
              <c:strCache>
                <c:ptCount val="1"/>
                <c:pt idx="0">
                  <c:v>UWL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1'!$H$49:$H$80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C72-4C11-8338-48548C6CE5A4}"/>
            </c:ext>
          </c:extLst>
        </c:ser>
        <c:ser>
          <c:idx val="4"/>
          <c:order val="4"/>
          <c:tx>
            <c:strRef>
              <c:f>'Chart 1'!$I$48</c:f>
              <c:strCache>
                <c:ptCount val="1"/>
                <c:pt idx="0">
                  <c:v>LWL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1'!$I$49:$I$80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C72-4C11-8338-48548C6CE5A4}"/>
            </c:ext>
          </c:extLst>
        </c:ser>
        <c:ser>
          <c:idx val="5"/>
          <c:order val="5"/>
          <c:tx>
            <c:strRef>
              <c:f>'Chart 1'!$E$48</c:f>
              <c:strCache>
                <c:ptCount val="1"/>
                <c:pt idx="0">
                  <c:v>SMR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1'!$E$49:$E$80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C72-4C11-8338-48548C6CE5A4}"/>
            </c:ext>
          </c:extLst>
        </c:ser>
        <c:ser>
          <c:idx val="6"/>
          <c:order val="6"/>
          <c:tx>
            <c:strRef>
              <c:f>'Chart 1'!$K$48</c:f>
              <c:strCache>
                <c:ptCount val="1"/>
                <c:pt idx="0">
                  <c:v>outliers3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1'!$K$49:$K$80</c:f>
              <c:numCache>
                <c:formatCode>General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A1-4C28-B48F-8742FE2712E8}"/>
            </c:ext>
          </c:extLst>
        </c:ser>
        <c:ser>
          <c:idx val="7"/>
          <c:order val="7"/>
          <c:tx>
            <c:strRef>
              <c:f>'Chart 1'!$L$48</c:f>
              <c:strCache>
                <c:ptCount val="1"/>
                <c:pt idx="0">
                  <c:v>outliers2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1'!$L$49:$L$80</c:f>
              <c:numCache>
                <c:formatCode>General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A1-4C28-B48F-8742FE271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192216"/>
        <c:axId val="553185984"/>
      </c:scatterChart>
      <c:valAx>
        <c:axId val="553192216"/>
        <c:scaling>
          <c:orientation val="minMax"/>
          <c:max val="300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Number of Predicted Deaths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53185984"/>
        <c:crosses val="autoZero"/>
        <c:crossBetween val="midCat"/>
      </c:valAx>
      <c:valAx>
        <c:axId val="553185984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Standardised Mortality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53192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32</xdr:col>
      <xdr:colOff>110377</xdr:colOff>
      <xdr:row>3</xdr:row>
      <xdr:rowOff>182653</xdr:rowOff>
    </xdr:from>
    <xdr:to>
      <xdr:col>41</xdr:col>
      <xdr:colOff>425824</xdr:colOff>
      <xdr:row>28</xdr:row>
      <xdr:rowOff>56029</xdr:rowOff>
    </xdr:to>
    <xdr:sp macro="" textlink="">
      <xdr:nvSpPr>
        <xdr:cNvPr id="3" name="TextBox 2"/>
        <xdr:cNvSpPr txBox="1"/>
      </xdr:nvSpPr>
      <xdr:spPr>
        <a:xfrm>
          <a:off x="7495053" y="720535"/>
          <a:ext cx="3856506" cy="3560112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000" b="1" u="sng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Funnel Plot</a:t>
          </a:r>
          <a:r>
            <a:rPr lang="en-GB" sz="1000" b="1" u="sng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1000" b="1" u="sng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Interpretation</a:t>
          </a:r>
          <a:r>
            <a:rPr lang="en-GB" sz="1000" b="1" u="sng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1000" b="1" u="sng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Guidance</a:t>
          </a:r>
        </a:p>
        <a:p>
          <a:endParaRPr lang="en-GB" sz="1000" b="1" u="sng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The centreline represents the average for Scotland.</a:t>
          </a: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Plotted on either side of the average are two sets of curved lines called control limits (</a:t>
          </a:r>
          <a:r>
            <a:rPr lang="en-GB" sz="1000" b="1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red</a:t>
          </a: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) and warning limits (</a:t>
          </a:r>
          <a:r>
            <a:rPr lang="en-GB" sz="1000" b="1" baseline="0">
              <a:solidFill>
                <a:schemeClr val="accent6">
                  <a:lumMod val="7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orange</a:t>
          </a: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).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00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The red control limits are plotted at three standard deviations from the average. Orange warning limits are plotted at two standard deviations from the average.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00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Observations outwith the control limits (referred to as 'outliers') are said to exhibit 'special cause variation'.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00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="1" i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A single apparently high value of the HSMR is not sufficient evidence on which to conclude that a poor quality or unsafe service is being provided. This is why it is important not to focus solely on 'outliers' when making reliable judgements about the quality of patient care.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000" b="1" i="1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="0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The table below the chart lists the hopsitals as presented left to right on the chart. Outlier are highlighted in </a:t>
          </a:r>
          <a:r>
            <a:rPr lang="en-GB" sz="10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red</a:t>
          </a:r>
          <a:r>
            <a:rPr lang="en-GB" sz="1000" b="0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(above upper control limit) and </a:t>
          </a:r>
          <a:r>
            <a:rPr lang="en-GB" sz="1000" b="1" i="0" baseline="0">
              <a:solidFill>
                <a:schemeClr val="accent6">
                  <a:lumMod val="7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orange</a:t>
          </a:r>
          <a:r>
            <a:rPr lang="en-GB" sz="1000" b="0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(above upper warning limit).</a:t>
          </a:r>
          <a:endParaRPr lang="en-GB" sz="1000" b="0" i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endParaRPr lang="en-GB" sz="1000">
            <a:latin typeface="Arial" pitchFamily="34" charset="0"/>
            <a:cs typeface="Arial" pitchFamily="34" charset="0"/>
          </a:endParaRPr>
        </a:p>
        <a:p>
          <a:endParaRPr lang="en-GB" sz="1000" b="1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en-GB" sz="1000" b="1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GB" sz="1000" b="1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GB" sz="10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000" b="1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GB" sz="1000" b="1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GB" sz="1000" b="0" u="none">
            <a:latin typeface="Arial" pitchFamily="34" charset="0"/>
            <a:cs typeface="Arial" pitchFamily="34" charset="0"/>
          </a:endParaRPr>
        </a:p>
        <a:p>
          <a:endParaRPr lang="en-GB" sz="1000" b="0" u="none"/>
        </a:p>
        <a:p>
          <a:endParaRPr lang="en-GB" sz="1000" b="0" u="none"/>
        </a:p>
        <a:p>
          <a:endParaRPr lang="en-GB" sz="1000" b="0" u="none"/>
        </a:p>
      </xdr:txBody>
    </xdr:sp>
    <xdr:clientData/>
  </xdr:twoCellAnchor>
  <xdr:twoCellAnchor>
    <xdr:from>
      <xdr:col>1</xdr:col>
      <xdr:colOff>56027</xdr:colOff>
      <xdr:row>5</xdr:row>
      <xdr:rowOff>51548</xdr:rowOff>
    </xdr:from>
    <xdr:to>
      <xdr:col>31</xdr:col>
      <xdr:colOff>56029</xdr:colOff>
      <xdr:row>29</xdr:row>
      <xdr:rowOff>44824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1"/>
  </sheetPr>
  <dimension ref="A1"/>
  <sheetViews>
    <sheetView showGridLines="0" tabSelected="1" zoomScaleNormal="100" workbookViewId="0"/>
  </sheetViews>
  <sheetFormatPr defaultRowHeight="15.0"/>
  <cols>
    <col min="1" max="1" width="1.42578125" hidden="0" customWidth="1"/>
    <col min="2" max="2" width="1.140625" hidden="0" customWidth="1"/>
    <col min="3" max="3" width="34.7109375" hidden="0" customWidth="1"/>
    <col min="4" max="4" width="15.7109375" hidden="0" customWidth="1"/>
    <col min="5" max="5" width="15.7109375" hidden="0" customWidth="1"/>
    <col min="6" max="6" width="15.7109375" hidden="0" customWidth="1"/>
    <col min="7" max="7" width="15.7109375" hidden="0" customWidth="1"/>
    <col min="8" max="8" width="15.7109375" hidden="0" customWidth="1"/>
  </cols>
  <sheetData>
    <row r="1" ht="15" customHeight="1">
      <c r="A1" s="21"/>
      <c r="B1" s="26"/>
      <c r="C1" s="8" t="s">
        <v>73</v>
      </c>
      <c r="D1" s="8"/>
      <c r="E1" s="8"/>
      <c r="F1" s="8"/>
      <c r="G1" s="8"/>
      <c r="H1" s="8"/>
      <c r="I1" s="8"/>
      <c r="J1" s="8"/>
      <c r="K1" s="8"/>
      <c r="L1" s="8"/>
      <c r="M1" s="8"/>
    </row>
    <row r="2" ht="20.25" customHeight="1">
      <c r="A2" s="21"/>
      <c r="B2" s="26"/>
      <c r="C2" s="2" t="s">
        <v>61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3"/>
      <c r="Q2" s="3"/>
      <c r="R2" s="3"/>
      <c r="S2" s="3"/>
      <c r="T2" s="3"/>
      <c r="U2" s="3"/>
      <c r="V2" s="3"/>
      <c r="W2" s="26"/>
      <c r="X2" s="26"/>
      <c r="Y2" s="4"/>
      <c r="Z2" s="4"/>
      <c r="AA2" s="4"/>
    </row>
    <row r="3" ht="6.75" customHeight="1">
      <c r="A3" s="21"/>
      <c r="B3" s="26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>
      <c r="A4" s="21"/>
      <c r="B4" s="26"/>
      <c r="C4" s="5" t="str">
        <f>"Hospital Standardised Mortality Ratio (Funnel Plot); "&amp;B5</f>
        <v>Hospital Standardised Mortality Ratio (Funnel Plot); 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ht="5.25" customHeight="1">
      <c r="A5" s="21" t="n">
        <v>3</v>
      </c>
      <c r="B5" s="6"/>
    </row>
    <row r="6">
      <c r="A6" s="21"/>
      <c r="B6" s="6"/>
      <c r="C6" s="5" t="n">
        <f>period_lookup!A1</f>
        <v>0</v>
      </c>
    </row>
    <row r="9">
      <c r="D9" s="18" t="n">
        <v>3</v>
      </c>
      <c r="E9" s="18" t="n">
        <v>5</v>
      </c>
      <c r="F9" s="18" t="n">
        <v>7</v>
      </c>
      <c r="G9" s="18" t="n">
        <v>4</v>
      </c>
      <c r="H9" s="18" t="n">
        <v>8</v>
      </c>
    </row>
    <row r="10" ht="34.5" customHeight="1">
      <c r="C10" s="19"/>
      <c r="D10" s="20" t="s">
        <v>103</v>
      </c>
      <c r="E10" s="20" t="s">
        <v>104</v>
      </c>
      <c r="F10" s="20" t="s">
        <v>105</v>
      </c>
      <c r="G10" s="20" t="s">
        <v>106</v>
      </c>
      <c r="H10" s="20" t="s">
        <v>107</v>
      </c>
    </row>
    <row r="11">
      <c r="A11" s="21" t="s">
        <v>74</v>
      </c>
      <c r="B11" s="6" t="s">
        <v>24</v>
      </c>
      <c r="C11" s="10" t="s">
        <v>30</v>
      </c>
      <c r="D11" s="16" t="e">
        <f>VLOOKUP($B11&amp;$A$5,funnel_data!$A:$X,3,FALSE)</f>
        <v>#N/A</v>
      </c>
      <c r="E11" s="16" t="e">
        <f>VLOOKUP($B11&amp;$A$5,funnel_data!$A:$X,4,FALSE)</f>
        <v>#N/A</v>
      </c>
      <c r="F11" s="24" t="e">
        <f>VLOOKUP($B11&amp;$A$5,funnel_data!$A:$X,6,FALSE)</f>
        <v>#N/A</v>
      </c>
      <c r="G11" s="16" t="e">
        <f>VLOOKUP($B11&amp;$A$5,funnel_data!$A:$X,5,FALSE)</f>
        <v>#N/A</v>
      </c>
      <c r="H11" s="25" t="e">
        <f>VLOOKUP($B11&amp;$A$5,funnel_data!$A:$X,7,FALSE)</f>
        <v>#N/A</v>
      </c>
    </row>
    <row r="12" ht="5.25" customHeight="1">
      <c r="C12" s="10"/>
      <c r="D12" s="16"/>
      <c r="E12" s="16"/>
      <c r="F12" s="14"/>
      <c r="G12" s="16"/>
      <c r="H12" s="12"/>
    </row>
    <row r="13">
      <c r="A13" s="21" t="s">
        <v>74</v>
      </c>
      <c r="B13" s="6" t="s">
        <v>78</v>
      </c>
      <c r="C13" s="10" t="s">
        <v>77</v>
      </c>
      <c r="D13" s="16" t="e">
        <f>VLOOKUP($B13&amp;$A$5,funnel_data!$A:$X,3,FALSE)</f>
        <v>#N/A</v>
      </c>
      <c r="E13" s="16" t="e">
        <f>VLOOKUP($B13&amp;$A$5,funnel_data!$A:$X,4,FALSE)</f>
        <v>#N/A</v>
      </c>
      <c r="F13" s="14" t="e">
        <f>VLOOKUP($B13&amp;$A$5,funnel_data!$A:$X,6,FALSE)</f>
        <v>#N/A</v>
      </c>
      <c r="G13" s="16" t="e">
        <f>VLOOKUP($B13&amp;$A$5,funnel_data!$A:$X,5,FALSE)</f>
        <v>#N/A</v>
      </c>
      <c r="H13" s="12" t="e">
        <f>VLOOKUP($B13&amp;$A$5,funnel_data!$A:$X,7,FALSE)</f>
        <v>#N/A</v>
      </c>
    </row>
    <row r="14">
      <c r="A14" s="21" t="s">
        <v>60</v>
      </c>
      <c r="B14" s="6" t="s">
        <v>109</v>
      </c>
      <c r="C14" s="11" t="s">
        <v>111</v>
      </c>
      <c r="D14" s="17" t="e">
        <f>VLOOKUP($B14&amp;$A$5,funnel_data!$A:$X,3,FALSE)</f>
        <v>#N/A</v>
      </c>
      <c r="E14" s="17" t="e">
        <f>VLOOKUP($B14&amp;$A$5,funnel_data!$A:$X,4,FALSE)</f>
        <v>#N/A</v>
      </c>
      <c r="F14" s="15" t="e">
        <f>VLOOKUP($B14&amp;$A$5,funnel_data!$A:$X,6,FALSE)</f>
        <v>#N/A</v>
      </c>
      <c r="G14" s="17" t="e">
        <f>VLOOKUP($B14&amp;$A$5,funnel_data!$A:$X,5,FALSE)</f>
        <v>#N/A</v>
      </c>
      <c r="H14" s="13" t="e">
        <f>VLOOKUP($B14&amp;$A$5,funnel_data!$A:$X,7,FALSE)</f>
        <v>#N/A</v>
      </c>
    </row>
    <row r="15">
      <c r="A15" s="21" t="s">
        <v>60</v>
      </c>
      <c r="B15" s="6" t="s">
        <v>3</v>
      </c>
      <c r="C15" s="11" t="s">
        <v>49</v>
      </c>
      <c r="D15" s="17" t="e">
        <f>VLOOKUP($B15&amp;$A$5,funnel_data!$A:$X,3,FALSE)</f>
        <v>#N/A</v>
      </c>
      <c r="E15" s="17" t="e">
        <f>VLOOKUP($B15&amp;$A$5,funnel_data!$A:$X,4,FALSE)</f>
        <v>#N/A</v>
      </c>
      <c r="F15" s="15" t="e">
        <f>VLOOKUP($B15&amp;$A$5,funnel_data!$A:$X,6,FALSE)</f>
        <v>#N/A</v>
      </c>
      <c r="G15" s="17" t="e">
        <f>VLOOKUP($B15&amp;$A$5,funnel_data!$A:$X,5,FALSE)</f>
        <v>#N/A</v>
      </c>
      <c r="H15" s="13" t="e">
        <f>VLOOKUP($B15&amp;$A$5,funnel_data!$A:$X,7,FALSE)</f>
        <v>#N/A</v>
      </c>
    </row>
    <row r="16">
      <c r="A16" s="21" t="s">
        <v>60</v>
      </c>
      <c r="B16" s="6" t="s">
        <v>2</v>
      </c>
      <c r="C16" s="11" t="s">
        <v>50</v>
      </c>
      <c r="D16" s="17" t="e">
        <f>VLOOKUP($B16&amp;$A$5,funnel_data!$A:$X,3,FALSE)</f>
        <v>#N/A</v>
      </c>
      <c r="E16" s="17" t="e">
        <f>VLOOKUP($B16&amp;$A$5,funnel_data!$A:$X,4,FALSE)</f>
        <v>#N/A</v>
      </c>
      <c r="F16" s="15" t="e">
        <f>VLOOKUP($B16&amp;$A$5,funnel_data!$A:$X,6,FALSE)</f>
        <v>#N/A</v>
      </c>
      <c r="G16" s="17" t="e">
        <f>VLOOKUP($B16&amp;$A$5,funnel_data!$A:$X,5,FALSE)</f>
        <v>#N/A</v>
      </c>
      <c r="H16" s="13" t="e">
        <f>VLOOKUP($B16&amp;$A$5,funnel_data!$A:$X,7,FALSE)</f>
        <v>#N/A</v>
      </c>
    </row>
    <row r="17">
      <c r="A17" s="21" t="s">
        <v>74</v>
      </c>
      <c r="B17" s="6" t="s">
        <v>80</v>
      </c>
      <c r="C17" s="10" t="s">
        <v>79</v>
      </c>
      <c r="D17" s="16" t="e">
        <f>VLOOKUP($B17&amp;$A$5,funnel_data!$A:$X,3,FALSE)</f>
        <v>#N/A</v>
      </c>
      <c r="E17" s="16" t="e">
        <f>VLOOKUP($B17&amp;$A$5,funnel_data!$A:$X,4,FALSE)</f>
        <v>#N/A</v>
      </c>
      <c r="F17" s="14" t="e">
        <f>VLOOKUP($B17&amp;$A$5,funnel_data!$A:$X,6,FALSE)</f>
        <v>#N/A</v>
      </c>
      <c r="G17" s="16" t="e">
        <f>VLOOKUP($B17&amp;$A$5,funnel_data!$A:$X,5,FALSE)</f>
        <v>#N/A</v>
      </c>
      <c r="H17" s="12" t="e">
        <f>VLOOKUP($B17&amp;$A$5,funnel_data!$A:$X,7,FALSE)</f>
        <v>#N/A</v>
      </c>
    </row>
    <row r="18">
      <c r="A18" s="21" t="s">
        <v>60</v>
      </c>
      <c r="B18" s="6" t="s">
        <v>4</v>
      </c>
      <c r="C18" s="11" t="s">
        <v>34</v>
      </c>
      <c r="D18" s="17" t="e">
        <f>VLOOKUP($B18&amp;$A$5,funnel_data!$A:$X,3,FALSE)</f>
        <v>#N/A</v>
      </c>
      <c r="E18" s="17" t="e">
        <f>VLOOKUP($B18&amp;$A$5,funnel_data!$A:$X,4,FALSE)</f>
        <v>#N/A</v>
      </c>
      <c r="F18" s="15" t="e">
        <f>VLOOKUP($B18&amp;$A$5,funnel_data!$A:$X,6,FALSE)</f>
        <v>#N/A</v>
      </c>
      <c r="G18" s="17" t="e">
        <f>VLOOKUP($B18&amp;$A$5,funnel_data!$A:$X,5,FALSE)</f>
        <v>#N/A</v>
      </c>
      <c r="H18" s="13" t="e">
        <f>VLOOKUP($B18&amp;$A$5,funnel_data!$A:$X,7,FALSE)</f>
        <v>#N/A</v>
      </c>
    </row>
    <row r="19">
      <c r="A19" s="21" t="s">
        <v>74</v>
      </c>
      <c r="B19" s="6" t="s">
        <v>82</v>
      </c>
      <c r="C19" s="10" t="s">
        <v>81</v>
      </c>
      <c r="D19" s="16" t="e">
        <f>VLOOKUP($B19&amp;$A$5,funnel_data!$A:$X,3,FALSE)</f>
        <v>#N/A</v>
      </c>
      <c r="E19" s="16" t="e">
        <f>VLOOKUP($B19&amp;$A$5,funnel_data!$A:$X,4,FALSE)</f>
        <v>#N/A</v>
      </c>
      <c r="F19" s="14" t="e">
        <f>VLOOKUP($B19&amp;$A$5,funnel_data!$A:$X,6,FALSE)</f>
        <v>#N/A</v>
      </c>
      <c r="G19" s="16" t="e">
        <f>VLOOKUP($B19&amp;$A$5,funnel_data!$A:$X,5,FALSE)</f>
        <v>#N/A</v>
      </c>
      <c r="H19" s="12" t="e">
        <f>VLOOKUP($B19&amp;$A$5,funnel_data!$A:$X,7,FALSE)</f>
        <v>#N/A</v>
      </c>
    </row>
    <row r="20">
      <c r="A20" s="21" t="s">
        <v>60</v>
      </c>
      <c r="B20" s="6" t="s">
        <v>71</v>
      </c>
      <c r="C20" s="11" t="s">
        <v>37</v>
      </c>
      <c r="D20" s="17" t="e">
        <f>VLOOKUP($B20&amp;$A$5,funnel_data!$A:$X,3,FALSE)</f>
        <v>#N/A</v>
      </c>
      <c r="E20" s="17" t="e">
        <f>VLOOKUP($B20&amp;$A$5,funnel_data!$A:$X,4,FALSE)</f>
        <v>#N/A</v>
      </c>
      <c r="F20" s="15" t="e">
        <f>VLOOKUP($B20&amp;$A$5,funnel_data!$A:$X,6,FALSE)</f>
        <v>#N/A</v>
      </c>
      <c r="G20" s="17" t="e">
        <f>VLOOKUP($B20&amp;$A$5,funnel_data!$A:$X,5,FALSE)</f>
        <v>#N/A</v>
      </c>
      <c r="H20" s="13" t="e">
        <f>VLOOKUP($B20&amp;$A$5,funnel_data!$A:$X,7,FALSE)</f>
        <v>#N/A</v>
      </c>
    </row>
    <row r="21">
      <c r="A21" s="21" t="s">
        <v>60</v>
      </c>
      <c r="B21" s="6" t="s">
        <v>110</v>
      </c>
      <c r="C21" s="11" t="s">
        <v>112</v>
      </c>
      <c r="D21" s="17" t="e">
        <f>VLOOKUP($B21&amp;$A$5,funnel_data!$A:$X,3,FALSE)</f>
        <v>#N/A</v>
      </c>
      <c r="E21" s="17" t="e">
        <f>VLOOKUP($B21&amp;$A$5,funnel_data!$A:$X,4,FALSE)</f>
        <v>#N/A</v>
      </c>
      <c r="F21" s="15" t="e">
        <f>VLOOKUP($B21&amp;$A$5,funnel_data!$A:$X,6,FALSE)</f>
        <v>#N/A</v>
      </c>
      <c r="G21" s="17" t="e">
        <f>VLOOKUP($B21&amp;$A$5,funnel_data!$A:$X,5,FALSE)</f>
        <v>#N/A</v>
      </c>
      <c r="H21" s="13" t="e">
        <f>VLOOKUP($B21&amp;$A$5,funnel_data!$A:$X,7,FALSE)</f>
        <v>#N/A</v>
      </c>
    </row>
    <row r="22">
      <c r="A22" s="21" t="s">
        <v>74</v>
      </c>
      <c r="B22" s="6" t="s">
        <v>84</v>
      </c>
      <c r="C22" s="10" t="s">
        <v>83</v>
      </c>
      <c r="D22" s="16" t="e">
        <f>VLOOKUP($B22&amp;$A$5,funnel_data!$A:$X,3,FALSE)</f>
        <v>#N/A</v>
      </c>
      <c r="E22" s="16" t="e">
        <f>VLOOKUP($B22&amp;$A$5,funnel_data!$A:$X,4,FALSE)</f>
        <v>#N/A</v>
      </c>
      <c r="F22" s="14" t="e">
        <f>VLOOKUP($B22&amp;$A$5,funnel_data!$A:$X,6,FALSE)</f>
        <v>#N/A</v>
      </c>
      <c r="G22" s="16" t="e">
        <f>VLOOKUP($B22&amp;$A$5,funnel_data!$A:$X,5,FALSE)</f>
        <v>#N/A</v>
      </c>
      <c r="H22" s="12" t="e">
        <f>VLOOKUP($B22&amp;$A$5,funnel_data!$A:$X,7,FALSE)</f>
        <v>#N/A</v>
      </c>
    </row>
    <row r="23">
      <c r="A23" s="21" t="s">
        <v>60</v>
      </c>
      <c r="B23" s="6" t="s">
        <v>116</v>
      </c>
      <c r="C23" s="11" t="s">
        <v>114</v>
      </c>
      <c r="D23" s="17" t="e">
        <f>VLOOKUP($B23&amp;$A$5,funnel_data!$A:$X,3,FALSE)</f>
        <v>#N/A</v>
      </c>
      <c r="E23" s="17" t="e">
        <f>VLOOKUP($B23&amp;$A$5,funnel_data!$A:$X,4,FALSE)</f>
        <v>#N/A</v>
      </c>
      <c r="F23" s="15" t="e">
        <f>VLOOKUP($B23&amp;$A$5,funnel_data!$A:$X,6,FALSE)</f>
        <v>#N/A</v>
      </c>
      <c r="G23" s="17" t="e">
        <f>VLOOKUP($B23&amp;$A$5,funnel_data!$A:$X,5,FALSE)</f>
        <v>#N/A</v>
      </c>
      <c r="H23" s="13" t="e">
        <f>VLOOKUP($B23&amp;$A$5,funnel_data!$A:$X,7,FALSE)</f>
        <v>#N/A</v>
      </c>
    </row>
    <row r="24">
      <c r="A24" s="21" t="s">
        <v>60</v>
      </c>
      <c r="B24" s="6" t="s">
        <v>9</v>
      </c>
      <c r="C24" s="11" t="s">
        <v>115</v>
      </c>
      <c r="D24" s="17" t="e">
        <f>VLOOKUP($B24&amp;$A$5,funnel_data!$A:$X,3,FALSE)</f>
        <v>#N/A</v>
      </c>
      <c r="E24" s="17" t="e">
        <f>VLOOKUP($B24&amp;$A$5,funnel_data!$A:$X,4,FALSE)</f>
        <v>#N/A</v>
      </c>
      <c r="F24" s="15" t="e">
        <f>VLOOKUP($B24&amp;$A$5,funnel_data!$A:$X,6,FALSE)</f>
        <v>#N/A</v>
      </c>
      <c r="G24" s="17" t="e">
        <f>VLOOKUP($B24&amp;$A$5,funnel_data!$A:$X,5,FALSE)</f>
        <v>#N/A</v>
      </c>
      <c r="H24" s="13" t="e">
        <f>VLOOKUP($B24&amp;$A$5,funnel_data!$A:$X,7,FALSE)</f>
        <v>#N/A</v>
      </c>
    </row>
    <row r="25">
      <c r="A25" s="21" t="s">
        <v>74</v>
      </c>
      <c r="B25" s="6" t="s">
        <v>86</v>
      </c>
      <c r="C25" s="10" t="s">
        <v>85</v>
      </c>
      <c r="D25" s="16" t="e">
        <f>VLOOKUP($B25&amp;$A$5,funnel_data!$A:$X,3,FALSE)</f>
        <v>#N/A</v>
      </c>
      <c r="E25" s="16" t="e">
        <f>VLOOKUP($B25&amp;$A$5,funnel_data!$A:$X,4,FALSE)</f>
        <v>#N/A</v>
      </c>
      <c r="F25" s="14" t="e">
        <f>VLOOKUP($B25&amp;$A$5,funnel_data!$A:$X,6,FALSE)</f>
        <v>#N/A</v>
      </c>
      <c r="G25" s="16" t="e">
        <f>VLOOKUP($B25&amp;$A$5,funnel_data!$A:$X,5,FALSE)</f>
        <v>#N/A</v>
      </c>
      <c r="H25" s="12" t="e">
        <f>VLOOKUP($B25&amp;$A$5,funnel_data!$A:$X,7,FALSE)</f>
        <v>#N/A</v>
      </c>
    </row>
    <row r="26">
      <c r="A26" s="21" t="s">
        <v>60</v>
      </c>
      <c r="B26" s="6" t="s">
        <v>0</v>
      </c>
      <c r="C26" s="11" t="s">
        <v>1</v>
      </c>
      <c r="D26" s="17" t="e">
        <f>VLOOKUP($B26&amp;$A$5,funnel_data!$A:$X,3,FALSE)</f>
        <v>#N/A</v>
      </c>
      <c r="E26" s="17" t="e">
        <f>VLOOKUP($B26&amp;$A$5,funnel_data!$A:$X,4,FALSE)</f>
        <v>#N/A</v>
      </c>
      <c r="F26" s="15" t="e">
        <f>VLOOKUP($B26&amp;$A$5,funnel_data!$A:$X,6,FALSE)</f>
        <v>#N/A</v>
      </c>
      <c r="G26" s="17" t="e">
        <f>VLOOKUP($B26&amp;$A$5,funnel_data!$A:$X,5,FALSE)</f>
        <v>#N/A</v>
      </c>
      <c r="H26" s="13" t="e">
        <f>VLOOKUP($B26&amp;$A$5,funnel_data!$A:$X,7,FALSE)</f>
        <v>#N/A</v>
      </c>
    </row>
    <row r="27">
      <c r="A27" s="21" t="s">
        <v>74</v>
      </c>
      <c r="B27" s="6" t="s">
        <v>88</v>
      </c>
      <c r="C27" s="10" t="s">
        <v>87</v>
      </c>
      <c r="D27" s="16" t="e">
        <f>VLOOKUP($B27&amp;$A$5,funnel_data!$A:$X,3,FALSE)</f>
        <v>#N/A</v>
      </c>
      <c r="E27" s="16" t="e">
        <f>VLOOKUP($B27&amp;$A$5,funnel_data!$A:$X,4,FALSE)</f>
        <v>#N/A</v>
      </c>
      <c r="F27" s="14" t="e">
        <f>VLOOKUP($B27&amp;$A$5,funnel_data!$A:$X,6,FALSE)</f>
        <v>#N/A</v>
      </c>
      <c r="G27" s="16" t="e">
        <f>VLOOKUP($B27&amp;$A$5,funnel_data!$A:$X,5,FALSE)</f>
        <v>#N/A</v>
      </c>
      <c r="H27" s="12" t="e">
        <f>VLOOKUP($B27&amp;$A$5,funnel_data!$A:$X,7,FALSE)</f>
        <v>#N/A</v>
      </c>
      <c r="J27" s="22"/>
    </row>
    <row r="28">
      <c r="A28" s="21" t="s">
        <v>60</v>
      </c>
      <c r="B28" s="6" t="s">
        <v>18</v>
      </c>
      <c r="C28" s="11" t="s">
        <v>31</v>
      </c>
      <c r="D28" s="17" t="e">
        <f>VLOOKUP($B28&amp;$A$5,funnel_data!$A:$X,3,FALSE)</f>
        <v>#N/A</v>
      </c>
      <c r="E28" s="17" t="e">
        <f>VLOOKUP($B28&amp;$A$5,funnel_data!$A:$X,4,FALSE)</f>
        <v>#N/A</v>
      </c>
      <c r="F28" s="15" t="e">
        <f>VLOOKUP($B28&amp;$A$5,funnel_data!$A:$X,6,FALSE)</f>
        <v>#N/A</v>
      </c>
      <c r="G28" s="17" t="e">
        <f>VLOOKUP($B28&amp;$A$5,funnel_data!$A:$X,5,FALSE)</f>
        <v>#N/A</v>
      </c>
      <c r="H28" s="13" t="e">
        <f>VLOOKUP($B28&amp;$A$5,funnel_data!$A:$X,7,FALSE)</f>
        <v>#N/A</v>
      </c>
      <c r="J28" s="22"/>
    </row>
    <row r="29">
      <c r="A29" s="21" t="s">
        <v>60</v>
      </c>
      <c r="B29" s="6" t="s">
        <v>19</v>
      </c>
      <c r="C29" s="11" t="s">
        <v>36</v>
      </c>
      <c r="D29" s="17" t="e">
        <f>VLOOKUP($B29&amp;$A$5,funnel_data!$A:$X,3,FALSE)</f>
        <v>#N/A</v>
      </c>
      <c r="E29" s="17" t="e">
        <f>VLOOKUP($B29&amp;$A$5,funnel_data!$A:$X,4,FALSE)</f>
        <v>#N/A</v>
      </c>
      <c r="F29" s="15" t="e">
        <f>VLOOKUP($B29&amp;$A$5,funnel_data!$A:$X,6,FALSE)</f>
        <v>#N/A</v>
      </c>
      <c r="G29" s="17" t="e">
        <f>VLOOKUP($B29&amp;$A$5,funnel_data!$A:$X,5,FALSE)</f>
        <v>#N/A</v>
      </c>
      <c r="H29" s="13" t="e">
        <f>VLOOKUP($B29&amp;$A$5,funnel_data!$A:$X,7,FALSE)</f>
        <v>#N/A</v>
      </c>
    </row>
    <row r="30">
      <c r="A30" s="21" t="s">
        <v>74</v>
      </c>
      <c r="B30" s="6" t="s">
        <v>120</v>
      </c>
      <c r="C30" s="10" t="s">
        <v>89</v>
      </c>
      <c r="D30" s="16" t="e">
        <f>VLOOKUP($B30&amp;$A$5,funnel_data!$A:$X,3,FALSE)</f>
        <v>#N/A</v>
      </c>
      <c r="E30" s="16" t="e">
        <f>VLOOKUP($B30&amp;$A$5,funnel_data!$A:$X,4,FALSE)</f>
        <v>#N/A</v>
      </c>
      <c r="F30" s="14" t="e">
        <f>VLOOKUP($B30&amp;$A$5,funnel_data!$A:$X,6,FALSE)</f>
        <v>#N/A</v>
      </c>
      <c r="G30" s="16" t="e">
        <f>VLOOKUP($B30&amp;$A$5,funnel_data!$A:$X,5,FALSE)</f>
        <v>#N/A</v>
      </c>
      <c r="H30" s="12" t="e">
        <f>VLOOKUP($B30&amp;$A$5,funnel_data!$A:$X,7,FALSE)</f>
        <v>#N/A</v>
      </c>
    </row>
    <row r="31">
      <c r="A31" s="21" t="s">
        <v>60</v>
      </c>
      <c r="B31" s="6" t="s">
        <v>10</v>
      </c>
      <c r="C31" s="11" t="s">
        <v>72</v>
      </c>
      <c r="D31" s="17" t="e">
        <f>VLOOKUP($B31&amp;$A$5,funnel_data!$A:$X,3,FALSE)</f>
        <v>#N/A</v>
      </c>
      <c r="E31" s="17" t="e">
        <f>VLOOKUP($B31&amp;$A$5,funnel_data!$A:$X,4,FALSE)</f>
        <v>#N/A</v>
      </c>
      <c r="F31" s="15" t="e">
        <f>VLOOKUP($B31&amp;$A$5,funnel_data!$A:$X,6,FALSE)</f>
        <v>#N/A</v>
      </c>
      <c r="G31" s="17" t="e">
        <f>VLOOKUP($B31&amp;$A$5,funnel_data!$A:$X,5,FALSE)</f>
        <v>#N/A</v>
      </c>
      <c r="H31" s="13" t="e">
        <f>VLOOKUP($B31&amp;$A$5,funnel_data!$A:$X,7,FALSE)</f>
        <v>#N/A</v>
      </c>
    </row>
    <row r="32">
      <c r="A32" s="21" t="s">
        <v>60</v>
      </c>
      <c r="B32" s="6" t="s">
        <v>6</v>
      </c>
      <c r="C32" s="11" t="s">
        <v>40</v>
      </c>
      <c r="D32" s="17" t="e">
        <f>VLOOKUP($B32&amp;$A$5,funnel_data!$A:$X,3,FALSE)</f>
        <v>#N/A</v>
      </c>
      <c r="E32" s="17" t="e">
        <f>VLOOKUP($B32&amp;$A$5,funnel_data!$A:$X,4,FALSE)</f>
        <v>#N/A</v>
      </c>
      <c r="F32" s="15" t="e">
        <f>VLOOKUP($B32&amp;$A$5,funnel_data!$A:$X,6,FALSE)</f>
        <v>#N/A</v>
      </c>
      <c r="G32" s="17" t="e">
        <f>VLOOKUP($B32&amp;$A$5,funnel_data!$A:$X,5,FALSE)</f>
        <v>#N/A</v>
      </c>
      <c r="H32" s="13" t="e">
        <f>VLOOKUP($B32&amp;$A$5,funnel_data!$A:$X,7,FALSE)</f>
        <v>#N/A</v>
      </c>
    </row>
    <row r="33">
      <c r="A33" s="21" t="s">
        <v>60</v>
      </c>
      <c r="B33" s="6" t="s">
        <v>11</v>
      </c>
      <c r="C33" s="11" t="s">
        <v>65</v>
      </c>
      <c r="D33" s="17" t="e">
        <f>VLOOKUP($B33&amp;$A$5,funnel_data!$A:$X,3,FALSE)</f>
        <v>#N/A</v>
      </c>
      <c r="E33" s="17" t="e">
        <f>VLOOKUP($B33&amp;$A$5,funnel_data!$A:$X,4,FALSE)</f>
        <v>#N/A</v>
      </c>
      <c r="F33" s="15" t="e">
        <f>VLOOKUP($B33&amp;$A$5,funnel_data!$A:$X,6,FALSE)</f>
        <v>#N/A</v>
      </c>
      <c r="G33" s="17" t="e">
        <f>VLOOKUP($B33&amp;$A$5,funnel_data!$A:$X,5,FALSE)</f>
        <v>#N/A</v>
      </c>
      <c r="H33" s="13" t="e">
        <f>VLOOKUP($B33&amp;$A$5,funnel_data!$A:$X,7,FALSE)</f>
        <v>#N/A</v>
      </c>
    </row>
    <row r="34">
      <c r="A34" s="21" t="s">
        <v>60</v>
      </c>
      <c r="B34" s="6" t="s">
        <v>7</v>
      </c>
      <c r="C34" s="11" t="s">
        <v>108</v>
      </c>
      <c r="D34" s="17" t="e">
        <f>VLOOKUP($B34&amp;$A$5,funnel_data!$A:$X,3,FALSE)</f>
        <v>#N/A</v>
      </c>
      <c r="E34" s="17" t="e">
        <f>VLOOKUP($B34&amp;$A$5,funnel_data!$A:$X,4,FALSE)</f>
        <v>#N/A</v>
      </c>
      <c r="F34" s="15" t="e">
        <f>VLOOKUP($B34&amp;$A$5,funnel_data!$A:$X,6,FALSE)</f>
        <v>#N/A</v>
      </c>
      <c r="G34" s="17" t="e">
        <f>VLOOKUP($B34&amp;$A$5,funnel_data!$A:$X,5,FALSE)</f>
        <v>#N/A</v>
      </c>
      <c r="H34" s="13" t="e">
        <f>VLOOKUP($B34&amp;$A$5,funnel_data!$A:$X,7,FALSE)</f>
        <v>#N/A</v>
      </c>
    </row>
    <row r="35">
      <c r="A35" s="21" t="s">
        <v>74</v>
      </c>
      <c r="B35" s="6" t="s">
        <v>91</v>
      </c>
      <c r="C35" s="10" t="s">
        <v>90</v>
      </c>
      <c r="D35" s="16" t="e">
        <f>VLOOKUP($B35&amp;$A$5,funnel_data!$A:$X,3,FALSE)</f>
        <v>#N/A</v>
      </c>
      <c r="E35" s="16" t="e">
        <f>VLOOKUP($B35&amp;$A$5,funnel_data!$A:$X,4,FALSE)</f>
        <v>#N/A</v>
      </c>
      <c r="F35" s="14" t="e">
        <f>VLOOKUP($B35&amp;$A$5,funnel_data!$A:$X,6,FALSE)</f>
        <v>#N/A</v>
      </c>
      <c r="G35" s="16" t="e">
        <f>VLOOKUP($B35&amp;$A$5,funnel_data!$A:$X,5,FALSE)</f>
        <v>#N/A</v>
      </c>
      <c r="H35" s="12" t="e">
        <f>VLOOKUP($B35&amp;$A$5,funnel_data!$A:$X,7,FALSE)</f>
        <v>#N/A</v>
      </c>
    </row>
    <row r="36">
      <c r="A36" s="21" t="s">
        <v>60</v>
      </c>
      <c r="B36" s="6" t="s">
        <v>14</v>
      </c>
      <c r="C36" s="11" t="s">
        <v>33</v>
      </c>
      <c r="D36" s="17" t="e">
        <f>VLOOKUP($B36&amp;$A$5,funnel_data!$A:$X,3,FALSE)</f>
        <v>#N/A</v>
      </c>
      <c r="E36" s="17" t="e">
        <f>VLOOKUP($B36&amp;$A$5,funnel_data!$A:$X,4,FALSE)</f>
        <v>#N/A</v>
      </c>
      <c r="F36" s="15" t="e">
        <f>VLOOKUP($B36&amp;$A$5,funnel_data!$A:$X,6,FALSE)</f>
        <v>#N/A</v>
      </c>
      <c r="G36" s="17" t="e">
        <f>VLOOKUP($B36&amp;$A$5,funnel_data!$A:$X,5,FALSE)</f>
        <v>#N/A</v>
      </c>
      <c r="H36" s="13" t="e">
        <f>VLOOKUP($B36&amp;$A$5,funnel_data!$A:$X,7,FALSE)</f>
        <v>#N/A</v>
      </c>
    </row>
    <row r="37">
      <c r="A37" s="21" t="s">
        <v>60</v>
      </c>
      <c r="B37" s="6" t="s">
        <v>12</v>
      </c>
      <c r="C37" s="11" t="s">
        <v>35</v>
      </c>
      <c r="D37" s="17" t="e">
        <f>VLOOKUP($B37&amp;$A$5,funnel_data!$A:$X,3,FALSE)</f>
        <v>#N/A</v>
      </c>
      <c r="E37" s="17" t="e">
        <f>VLOOKUP($B37&amp;$A$5,funnel_data!$A:$X,4,FALSE)</f>
        <v>#N/A</v>
      </c>
      <c r="F37" s="15" t="e">
        <f>VLOOKUP($B37&amp;$A$5,funnel_data!$A:$X,6,FALSE)</f>
        <v>#N/A</v>
      </c>
      <c r="G37" s="17" t="e">
        <f>VLOOKUP($B37&amp;$A$5,funnel_data!$A:$X,5,FALSE)</f>
        <v>#N/A</v>
      </c>
      <c r="H37" s="13" t="e">
        <f>VLOOKUP($B37&amp;$A$5,funnel_data!$A:$X,7,FALSE)</f>
        <v>#N/A</v>
      </c>
    </row>
    <row r="38">
      <c r="A38" s="21" t="s">
        <v>60</v>
      </c>
      <c r="B38" s="6" t="s">
        <v>5</v>
      </c>
      <c r="C38" s="11" t="s">
        <v>41</v>
      </c>
      <c r="D38" s="17" t="e">
        <f>VLOOKUP($B38&amp;$A$5,funnel_data!$A:$X,3,FALSE)</f>
        <v>#N/A</v>
      </c>
      <c r="E38" s="17" t="e">
        <f>VLOOKUP($B38&amp;$A$5,funnel_data!$A:$X,4,FALSE)</f>
        <v>#N/A</v>
      </c>
      <c r="F38" s="15" t="e">
        <f>VLOOKUP($B38&amp;$A$5,funnel_data!$A:$X,6,FALSE)</f>
        <v>#N/A</v>
      </c>
      <c r="G38" s="17" t="e">
        <f>VLOOKUP($B38&amp;$A$5,funnel_data!$A:$X,5,FALSE)</f>
        <v>#N/A</v>
      </c>
      <c r="H38" s="13" t="e">
        <f>VLOOKUP($B38&amp;$A$5,funnel_data!$A:$X,7,FALSE)</f>
        <v>#N/A</v>
      </c>
    </row>
    <row r="39">
      <c r="A39" s="21" t="s">
        <v>60</v>
      </c>
      <c r="B39" s="6" t="s">
        <v>13</v>
      </c>
      <c r="C39" s="11" t="s">
        <v>44</v>
      </c>
      <c r="D39" s="17" t="e">
        <f>VLOOKUP($B39&amp;$A$5,funnel_data!$A:$X,3,FALSE)</f>
        <v>#N/A</v>
      </c>
      <c r="E39" s="17" t="e">
        <f>VLOOKUP($B39&amp;$A$5,funnel_data!$A:$X,4,FALSE)</f>
        <v>#N/A</v>
      </c>
      <c r="F39" s="15" t="e">
        <f>VLOOKUP($B39&amp;$A$5,funnel_data!$A:$X,6,FALSE)</f>
        <v>#N/A</v>
      </c>
      <c r="G39" s="17" t="e">
        <f>VLOOKUP($B39&amp;$A$5,funnel_data!$A:$X,5,FALSE)</f>
        <v>#N/A</v>
      </c>
      <c r="H39" s="13" t="e">
        <f>VLOOKUP($B39&amp;$A$5,funnel_data!$A:$X,7,FALSE)</f>
        <v>#N/A</v>
      </c>
    </row>
    <row r="40">
      <c r="A40" s="21" t="s">
        <v>74</v>
      </c>
      <c r="B40" s="6" t="s">
        <v>121</v>
      </c>
      <c r="C40" s="10" t="s">
        <v>92</v>
      </c>
      <c r="D40" s="16" t="e">
        <f>VLOOKUP($B40&amp;$A$5,funnel_data!$A:$X,3,FALSE)</f>
        <v>#N/A</v>
      </c>
      <c r="E40" s="16" t="e">
        <f>VLOOKUP($B40&amp;$A$5,funnel_data!$A:$X,4,FALSE)</f>
        <v>#N/A</v>
      </c>
      <c r="F40" s="14" t="e">
        <f>VLOOKUP($B40&amp;$A$5,funnel_data!$A:$X,6,FALSE)</f>
        <v>#N/A</v>
      </c>
      <c r="G40" s="16" t="e">
        <f>VLOOKUP($B40&amp;$A$5,funnel_data!$A:$X,5,FALSE)</f>
        <v>#N/A</v>
      </c>
      <c r="H40" s="12" t="e">
        <f>VLOOKUP($B40&amp;$A$5,funnel_data!$A:$X,7,FALSE)</f>
        <v>#N/A</v>
      </c>
    </row>
    <row r="41">
      <c r="A41" s="21" t="s">
        <v>60</v>
      </c>
      <c r="B41" s="6" t="s">
        <v>16</v>
      </c>
      <c r="C41" s="11" t="s">
        <v>68</v>
      </c>
      <c r="D41" s="17" t="e">
        <f>VLOOKUP($B41&amp;$A$5,funnel_data!$A:$X,3,FALSE)</f>
        <v>#N/A</v>
      </c>
      <c r="E41" s="17" t="e">
        <f>VLOOKUP($B41&amp;$A$5,funnel_data!$A:$X,4,FALSE)</f>
        <v>#N/A</v>
      </c>
      <c r="F41" s="15" t="e">
        <f>VLOOKUP($B41&amp;$A$5,funnel_data!$A:$X,6,FALSE)</f>
        <v>#N/A</v>
      </c>
      <c r="G41" s="17" t="e">
        <f>VLOOKUP($B41&amp;$A$5,funnel_data!$A:$X,5,FALSE)</f>
        <v>#N/A</v>
      </c>
      <c r="H41" s="13" t="e">
        <f>VLOOKUP($B41&amp;$A$5,funnel_data!$A:$X,7,FALSE)</f>
        <v>#N/A</v>
      </c>
    </row>
    <row r="42">
      <c r="A42" s="21" t="s">
        <v>60</v>
      </c>
      <c r="B42" s="6" t="s">
        <v>15</v>
      </c>
      <c r="C42" s="11" t="s">
        <v>69</v>
      </c>
      <c r="D42" s="17" t="e">
        <f>VLOOKUP($B42&amp;$A$5,funnel_data!$A:$X,3,FALSE)</f>
        <v>#N/A</v>
      </c>
      <c r="E42" s="17" t="e">
        <f>VLOOKUP($B42&amp;$A$5,funnel_data!$A:$X,4,FALSE)</f>
        <v>#N/A</v>
      </c>
      <c r="F42" s="15" t="e">
        <f>VLOOKUP($B42&amp;$A$5,funnel_data!$A:$X,6,FALSE)</f>
        <v>#N/A</v>
      </c>
      <c r="G42" s="17" t="e">
        <f>VLOOKUP($B42&amp;$A$5,funnel_data!$A:$X,5,FALSE)</f>
        <v>#N/A</v>
      </c>
      <c r="H42" s="13" t="e">
        <f>VLOOKUP($B42&amp;$A$5,funnel_data!$A:$X,7,FALSE)</f>
        <v>#N/A</v>
      </c>
    </row>
    <row r="43">
      <c r="A43" s="21" t="s">
        <v>60</v>
      </c>
      <c r="B43" s="6" t="s">
        <v>17</v>
      </c>
      <c r="C43" s="11" t="s">
        <v>70</v>
      </c>
      <c r="D43" s="17" t="e">
        <f>VLOOKUP($B43&amp;$A$5,funnel_data!$A:$X,3,FALSE)</f>
        <v>#N/A</v>
      </c>
      <c r="E43" s="17" t="e">
        <f>VLOOKUP($B43&amp;$A$5,funnel_data!$A:$X,4,FALSE)</f>
        <v>#N/A</v>
      </c>
      <c r="F43" s="15" t="e">
        <f>VLOOKUP($B43&amp;$A$5,funnel_data!$A:$X,6,FALSE)</f>
        <v>#N/A</v>
      </c>
      <c r="G43" s="17" t="e">
        <f>VLOOKUP($B43&amp;$A$5,funnel_data!$A:$X,5,FALSE)</f>
        <v>#N/A</v>
      </c>
      <c r="H43" s="13" t="e">
        <f>VLOOKUP($B43&amp;$A$5,funnel_data!$A:$X,7,FALSE)</f>
        <v>#N/A</v>
      </c>
    </row>
    <row r="44">
      <c r="A44" s="21" t="s">
        <v>74</v>
      </c>
      <c r="B44" s="6" t="s">
        <v>94</v>
      </c>
      <c r="C44" s="10" t="s">
        <v>93</v>
      </c>
      <c r="D44" s="16" t="e">
        <f>VLOOKUP($B44&amp;$A$5,funnel_data!$A:$X,3,FALSE)</f>
        <v>#N/A</v>
      </c>
      <c r="E44" s="16" t="e">
        <f>VLOOKUP($B44&amp;$A$5,funnel_data!$A:$X,4,FALSE)</f>
        <v>#N/A</v>
      </c>
      <c r="F44" s="14" t="e">
        <f>VLOOKUP($B44&amp;$A$5,funnel_data!$A:$X,6,FALSE)</f>
        <v>#N/A</v>
      </c>
      <c r="G44" s="16" t="e">
        <f>VLOOKUP($B44&amp;$A$5,funnel_data!$A:$X,5,FALSE)</f>
        <v>#N/A</v>
      </c>
      <c r="H44" s="12" t="e">
        <f>VLOOKUP($B44&amp;$A$5,funnel_data!$A:$X,7,FALSE)</f>
        <v>#N/A</v>
      </c>
    </row>
    <row r="45">
      <c r="A45" s="21" t="s">
        <v>60</v>
      </c>
      <c r="B45" s="6" t="s">
        <v>23</v>
      </c>
      <c r="C45" s="11" t="s">
        <v>46</v>
      </c>
      <c r="D45" s="17" t="e">
        <f>VLOOKUP($B45&amp;$A$5,funnel_data!$A:$X,3,FALSE)</f>
        <v>#N/A</v>
      </c>
      <c r="E45" s="17" t="e">
        <f>VLOOKUP($B45&amp;$A$5,funnel_data!$A:$X,4,FALSE)</f>
        <v>#N/A</v>
      </c>
      <c r="F45" s="15" t="e">
        <f>VLOOKUP($B45&amp;$A$5,funnel_data!$A:$X,6,FALSE)</f>
        <v>#N/A</v>
      </c>
      <c r="G45" s="17" t="e">
        <f>VLOOKUP($B45&amp;$A$5,funnel_data!$A:$X,5,FALSE)</f>
        <v>#N/A</v>
      </c>
      <c r="H45" s="13" t="e">
        <f>VLOOKUP($B45&amp;$A$5,funnel_data!$A:$X,7,FALSE)</f>
        <v>#N/A</v>
      </c>
    </row>
    <row r="46">
      <c r="A46" s="21" t="s">
        <v>60</v>
      </c>
      <c r="B46" s="6" t="s">
        <v>22</v>
      </c>
      <c r="C46" s="11" t="s">
        <v>47</v>
      </c>
      <c r="D46" s="17" t="e">
        <f>VLOOKUP($B46&amp;$A$5,funnel_data!$A:$X,3,FALSE)</f>
        <v>#N/A</v>
      </c>
      <c r="E46" s="17" t="e">
        <f>VLOOKUP($B46&amp;$A$5,funnel_data!$A:$X,4,FALSE)</f>
        <v>#N/A</v>
      </c>
      <c r="F46" s="15" t="e">
        <f>VLOOKUP($B46&amp;$A$5,funnel_data!$A:$X,6,FALSE)</f>
        <v>#N/A</v>
      </c>
      <c r="G46" s="17" t="e">
        <f>VLOOKUP($B46&amp;$A$5,funnel_data!$A:$X,5,FALSE)</f>
        <v>#N/A</v>
      </c>
      <c r="H46" s="13" t="e">
        <f>VLOOKUP($B46&amp;$A$5,funnel_data!$A:$X,7,FALSE)</f>
        <v>#N/A</v>
      </c>
    </row>
    <row r="47">
      <c r="A47" s="21" t="s">
        <v>60</v>
      </c>
      <c r="B47" s="6" t="s">
        <v>21</v>
      </c>
      <c r="C47" s="11" t="s">
        <v>51</v>
      </c>
      <c r="D47" s="17" t="e">
        <f>VLOOKUP($B47&amp;$A$5,funnel_data!$A:$X,3,FALSE)</f>
        <v>#N/A</v>
      </c>
      <c r="E47" s="17" t="e">
        <f>VLOOKUP($B47&amp;$A$5,funnel_data!$A:$X,4,FALSE)</f>
        <v>#N/A</v>
      </c>
      <c r="F47" s="15" t="e">
        <f>VLOOKUP($B47&amp;$A$5,funnel_data!$A:$X,6,FALSE)</f>
        <v>#N/A</v>
      </c>
      <c r="G47" s="17" t="e">
        <f>VLOOKUP($B47&amp;$A$5,funnel_data!$A:$X,5,FALSE)</f>
        <v>#N/A</v>
      </c>
      <c r="H47" s="13" t="e">
        <f>VLOOKUP($B47&amp;$A$5,funnel_data!$A:$X,7,FALSE)</f>
        <v>#N/A</v>
      </c>
    </row>
    <row r="48">
      <c r="A48" s="21" t="s">
        <v>74</v>
      </c>
      <c r="B48" s="6" t="s">
        <v>96</v>
      </c>
      <c r="C48" s="10" t="s">
        <v>95</v>
      </c>
      <c r="D48" s="16" t="e">
        <f>VLOOKUP($B48&amp;$A$5,funnel_data!$A:$X,3,FALSE)</f>
        <v>#N/A</v>
      </c>
      <c r="E48" s="16" t="e">
        <f>VLOOKUP($B48&amp;$A$5,funnel_data!$A:$X,4,FALSE)</f>
        <v>#N/A</v>
      </c>
      <c r="F48" s="14" t="e">
        <f>VLOOKUP($B48&amp;$A$5,funnel_data!$A:$X,6,FALSE)</f>
        <v>#N/A</v>
      </c>
      <c r="G48" s="16" t="e">
        <f>VLOOKUP($B48&amp;$A$5,funnel_data!$A:$X,5,FALSE)</f>
        <v>#N/A</v>
      </c>
      <c r="H48" s="12" t="e">
        <f>VLOOKUP($B48&amp;$A$5,funnel_data!$A:$X,7,FALSE)</f>
        <v>#N/A</v>
      </c>
    </row>
    <row r="49">
      <c r="A49" s="21" t="s">
        <v>60</v>
      </c>
      <c r="B49" s="6" t="s">
        <v>20</v>
      </c>
      <c r="C49" s="11" t="s">
        <v>32</v>
      </c>
      <c r="D49" s="17" t="e">
        <f>VLOOKUP($B49&amp;$A$5,funnel_data!$A:$X,3,FALSE)</f>
        <v>#N/A</v>
      </c>
      <c r="E49" s="17" t="e">
        <f>VLOOKUP($B49&amp;$A$5,funnel_data!$A:$X,4,FALSE)</f>
        <v>#N/A</v>
      </c>
      <c r="F49" s="15" t="e">
        <f>VLOOKUP($B49&amp;$A$5,funnel_data!$A:$X,6,FALSE)</f>
        <v>#N/A</v>
      </c>
      <c r="G49" s="17" t="e">
        <f>VLOOKUP($B49&amp;$A$5,funnel_data!$A:$X,5,FALSE)</f>
        <v>#N/A</v>
      </c>
      <c r="H49" s="13" t="e">
        <f>VLOOKUP($B49&amp;$A$5,funnel_data!$A:$X,7,FALSE)</f>
        <v>#N/A</v>
      </c>
    </row>
    <row r="50">
      <c r="A50" s="21" t="s">
        <v>74</v>
      </c>
      <c r="B50" s="6" t="s">
        <v>98</v>
      </c>
      <c r="C50" s="10" t="s">
        <v>97</v>
      </c>
      <c r="D50" s="16" t="e">
        <f>VLOOKUP($B50&amp;$A$5,funnel_data!$A:$X,3,FALSE)</f>
        <v>#N/A</v>
      </c>
      <c r="E50" s="16" t="e">
        <f>VLOOKUP($B50&amp;$A$5,funnel_data!$A:$X,4,FALSE)</f>
        <v>#N/A</v>
      </c>
      <c r="F50" s="14" t="e">
        <f>VLOOKUP($B50&amp;$A$5,funnel_data!$A:$X,6,FALSE)</f>
        <v>#N/A</v>
      </c>
      <c r="G50" s="16" t="e">
        <f>VLOOKUP($B50&amp;$A$5,funnel_data!$A:$X,5,FALSE)</f>
        <v>#N/A</v>
      </c>
      <c r="H50" s="12" t="e">
        <f>VLOOKUP($B50&amp;$A$5,funnel_data!$A:$X,7,FALSE)</f>
        <v>#N/A</v>
      </c>
    </row>
    <row r="51">
      <c r="A51" s="21" t="s">
        <v>60</v>
      </c>
      <c r="B51" s="6" t="s">
        <v>29</v>
      </c>
      <c r="C51" s="11" t="s">
        <v>38</v>
      </c>
      <c r="D51" s="17" t="e">
        <f>VLOOKUP($B51&amp;$A$5,funnel_data!$A:$X,3,FALSE)</f>
        <v>#N/A</v>
      </c>
      <c r="E51" s="17" t="e">
        <f>VLOOKUP($B51&amp;$A$5,funnel_data!$A:$X,4,FALSE)</f>
        <v>#N/A</v>
      </c>
      <c r="F51" s="15" t="e">
        <f>VLOOKUP($B51&amp;$A$5,funnel_data!$A:$X,6,FALSE)</f>
        <v>#N/A</v>
      </c>
      <c r="G51" s="17" t="e">
        <f>VLOOKUP($B51&amp;$A$5,funnel_data!$A:$X,5,FALSE)</f>
        <v>#N/A</v>
      </c>
      <c r="H51" s="13" t="e">
        <f>VLOOKUP($B51&amp;$A$5,funnel_data!$A:$X,7,FALSE)</f>
        <v>#N/A</v>
      </c>
    </row>
    <row r="52">
      <c r="A52" s="21" t="s">
        <v>74</v>
      </c>
      <c r="B52" s="6" t="s">
        <v>100</v>
      </c>
      <c r="C52" s="10" t="s">
        <v>99</v>
      </c>
      <c r="D52" s="16" t="e">
        <f>VLOOKUP($B52&amp;$A$5,funnel_data!$A:$X,3,FALSE)</f>
        <v>#N/A</v>
      </c>
      <c r="E52" s="16" t="e">
        <f>VLOOKUP($B52&amp;$A$5,funnel_data!$A:$X,4,FALSE)</f>
        <v>#N/A</v>
      </c>
      <c r="F52" s="14" t="e">
        <f>VLOOKUP($B52&amp;$A$5,funnel_data!$A:$X,6,FALSE)</f>
        <v>#N/A</v>
      </c>
      <c r="G52" s="16" t="e">
        <f>VLOOKUP($B52&amp;$A$5,funnel_data!$A:$X,5,FALSE)</f>
        <v>#N/A</v>
      </c>
      <c r="H52" s="12" t="e">
        <f>VLOOKUP($B52&amp;$A$5,funnel_data!$A:$X,7,FALSE)</f>
        <v>#N/A</v>
      </c>
    </row>
    <row r="53">
      <c r="A53" s="21" t="s">
        <v>60</v>
      </c>
      <c r="B53" s="6" t="s">
        <v>25</v>
      </c>
      <c r="C53" s="11" t="s">
        <v>42</v>
      </c>
      <c r="D53" s="17" t="e">
        <f>VLOOKUP($B53&amp;$A$5,funnel_data!$A:$X,3,FALSE)</f>
        <v>#N/A</v>
      </c>
      <c r="E53" s="17" t="e">
        <f>VLOOKUP($B53&amp;$A$5,funnel_data!$A:$X,4,FALSE)</f>
        <v>#N/A</v>
      </c>
      <c r="F53" s="15" t="e">
        <f>VLOOKUP($B53&amp;$A$5,funnel_data!$A:$X,6,FALSE)</f>
        <v>#N/A</v>
      </c>
      <c r="G53" s="17" t="e">
        <f>VLOOKUP($B53&amp;$A$5,funnel_data!$A:$X,5,FALSE)</f>
        <v>#N/A</v>
      </c>
      <c r="H53" s="13" t="e">
        <f>VLOOKUP($B53&amp;$A$5,funnel_data!$A:$X,7,FALSE)</f>
        <v>#N/A</v>
      </c>
    </row>
    <row r="54">
      <c r="A54" s="21" t="s">
        <v>60</v>
      </c>
      <c r="B54" s="6" t="s">
        <v>26</v>
      </c>
      <c r="C54" s="11" t="s">
        <v>43</v>
      </c>
      <c r="D54" s="17" t="e">
        <f>VLOOKUP($B54&amp;$A$5,funnel_data!$A:$X,3,FALSE)</f>
        <v>#N/A</v>
      </c>
      <c r="E54" s="17" t="e">
        <f>VLOOKUP($B54&amp;$A$5,funnel_data!$A:$X,4,FALSE)</f>
        <v>#N/A</v>
      </c>
      <c r="F54" s="15" t="e">
        <f>VLOOKUP($B54&amp;$A$5,funnel_data!$A:$X,6,FALSE)</f>
        <v>#N/A</v>
      </c>
      <c r="G54" s="17" t="e">
        <f>VLOOKUP($B54&amp;$A$5,funnel_data!$A:$X,5,FALSE)</f>
        <v>#N/A</v>
      </c>
      <c r="H54" s="13" t="e">
        <f>VLOOKUP($B54&amp;$A$5,funnel_data!$A:$X,7,FALSE)</f>
        <v>#N/A</v>
      </c>
    </row>
    <row r="55">
      <c r="A55" s="21" t="s">
        <v>60</v>
      </c>
      <c r="B55" s="6" t="s">
        <v>27</v>
      </c>
      <c r="C55" s="11" t="s">
        <v>48</v>
      </c>
      <c r="D55" s="17" t="e">
        <f>VLOOKUP($B55&amp;$A$5,funnel_data!$A:$X,3,FALSE)</f>
        <v>#N/A</v>
      </c>
      <c r="E55" s="17" t="e">
        <f>VLOOKUP($B55&amp;$A$5,funnel_data!$A:$X,4,FALSE)</f>
        <v>#N/A</v>
      </c>
      <c r="F55" s="15" t="e">
        <f>VLOOKUP($B55&amp;$A$5,funnel_data!$A:$X,6,FALSE)</f>
        <v>#N/A</v>
      </c>
      <c r="G55" s="17" t="e">
        <f>VLOOKUP($B55&amp;$A$5,funnel_data!$A:$X,5,FALSE)</f>
        <v>#N/A</v>
      </c>
      <c r="H55" s="13" t="e">
        <f>VLOOKUP($B55&amp;$A$5,funnel_data!$A:$X,7,FALSE)</f>
        <v>#N/A</v>
      </c>
    </row>
    <row r="56">
      <c r="A56" s="21" t="s">
        <v>74</v>
      </c>
      <c r="B56" s="6" t="s">
        <v>102</v>
      </c>
      <c r="C56" s="10" t="s">
        <v>101</v>
      </c>
      <c r="D56" s="16" t="e">
        <f>VLOOKUP($B56&amp;$A$5,funnel_data!$A:$X,3,FALSE)</f>
        <v>#N/A</v>
      </c>
      <c r="E56" s="16" t="e">
        <f>VLOOKUP($B56&amp;$A$5,funnel_data!$A:$X,4,FALSE)</f>
        <v>#N/A</v>
      </c>
      <c r="F56" s="14" t="e">
        <f>VLOOKUP($B56&amp;$A$5,funnel_data!$A:$X,6,FALSE)</f>
        <v>#N/A</v>
      </c>
      <c r="G56" s="16" t="e">
        <f>VLOOKUP($B56&amp;$A$5,funnel_data!$A:$X,5,FALSE)</f>
        <v>#N/A</v>
      </c>
      <c r="H56" s="12" t="e">
        <f>VLOOKUP($B56&amp;$A$5,funnel_data!$A:$X,7,FALSE)</f>
        <v>#N/A</v>
      </c>
    </row>
    <row r="57">
      <c r="A57" s="21" t="s">
        <v>60</v>
      </c>
      <c r="B57" s="6" t="s">
        <v>28</v>
      </c>
      <c r="C57" s="11" t="s">
        <v>52</v>
      </c>
      <c r="D57" s="17" t="e">
        <f>VLOOKUP($B57&amp;$A$5,funnel_data!$A:$X,3,FALSE)</f>
        <v>#N/A</v>
      </c>
      <c r="E57" s="17" t="e">
        <f>VLOOKUP($B57&amp;$A$5,funnel_data!$A:$X,4,FALSE)</f>
        <v>#N/A</v>
      </c>
      <c r="F57" s="15" t="e">
        <f>VLOOKUP($B57&amp;$A$5,funnel_data!$A:$X,6,FALSE)</f>
        <v>#N/A</v>
      </c>
      <c r="G57" s="17" t="e">
        <f>VLOOKUP($B57&amp;$A$5,funnel_data!$A:$X,5,FALSE)</f>
        <v>#N/A</v>
      </c>
      <c r="H57" s="13" t="e">
        <f>VLOOKUP($B57&amp;$A$5,funnel_data!$A:$X,7,FALSE)</f>
        <v>#N/A</v>
      </c>
    </row>
    <row r="58">
      <c r="A58" s="21" t="s">
        <v>74</v>
      </c>
      <c r="B58" s="6" t="s">
        <v>76</v>
      </c>
      <c r="C58" s="10" t="s">
        <v>75</v>
      </c>
      <c r="D58" s="16" t="e">
        <f>VLOOKUP($B58&amp;$A$5,funnel_data!$A:$X,3,FALSE)</f>
        <v>#N/A</v>
      </c>
      <c r="E58" s="16" t="e">
        <f>VLOOKUP($B58&amp;$A$5,funnel_data!$A:$X,4,FALSE)</f>
        <v>#N/A</v>
      </c>
      <c r="F58" s="14" t="e">
        <f>VLOOKUP($B58&amp;$A$5,funnel_data!$A:$X,6,FALSE)</f>
        <v>#N/A</v>
      </c>
      <c r="G58" s="16" t="e">
        <f>VLOOKUP($B58&amp;$A$5,funnel_data!$A:$X,5,FALSE)</f>
        <v>#N/A</v>
      </c>
      <c r="H58" s="12" t="e">
        <f>VLOOKUP($B58&amp;$A$5,funnel_data!$A:$X,7,FALSE)</f>
        <v>#N/A</v>
      </c>
    </row>
    <row r="59">
      <c r="A59" s="21" t="s">
        <v>60</v>
      </c>
      <c r="B59" s="6" t="s">
        <v>8</v>
      </c>
      <c r="C59" s="11" t="s">
        <v>39</v>
      </c>
      <c r="D59" s="17" t="e">
        <f>VLOOKUP($B59&amp;$A$5,funnel_data!$A:$X,3,FALSE)</f>
        <v>#N/A</v>
      </c>
      <c r="E59" s="17" t="e">
        <f>VLOOKUP($B59&amp;$A$5,funnel_data!$A:$X,4,FALSE)</f>
        <v>#N/A</v>
      </c>
      <c r="F59" s="15" t="e">
        <f>VLOOKUP($B59&amp;$A$5,funnel_data!$A:$X,6,FALSE)</f>
        <v>#N/A</v>
      </c>
      <c r="G59" s="17" t="e">
        <f>VLOOKUP($B59&amp;$A$5,funnel_data!$A:$X,5,FALSE)</f>
        <v>#N/A</v>
      </c>
      <c r="H59" s="13" t="e">
        <f>VLOOKUP($B59&amp;$A$5,funnel_data!$A:$X,7,FALSE)</f>
        <v>#N/A</v>
      </c>
    </row>
    <row r="60">
      <c r="F60" s="14"/>
    </row>
    <row r="61">
      <c r="B61" s="9"/>
      <c r="C61" s="1" t="str">
        <f>"Source: ISD Scotland (SMR01) linked dataset. Reflects the completeness of SMR01 submissions to ISD for individual hospitals as of " &amp; TEXT(funnel_data!L2,"dd mmm yyyy")</f>
        <v>Source: ISD Scotland (SMR01) linked dataset. Reflects the completeness of SMR01 submissions to ISD for individual hospitals as of 00 Jan 1900</v>
      </c>
    </row>
    <row r="62">
      <c r="C62" s="7" t="s">
        <v>62</v>
      </c>
    </row>
    <row r="63">
      <c r="C63" s="11" t="s">
        <v>117</v>
      </c>
    </row>
    <row r="64">
      <c r="C64" s="11" t="s">
        <v>118</v>
      </c>
    </row>
    <row r="65">
      <c r="C65" s="23"/>
    </row>
    <row r="66">
      <c r="B66" s="9"/>
    </row>
    <row r="70">
      <c r="B70" s="9"/>
    </row>
    <row r="76">
      <c r="B76" s="9"/>
    </row>
    <row r="80">
      <c r="B80" s="9"/>
    </row>
    <row r="84">
      <c r="B84" s="9"/>
    </row>
  </sheetData>
  <mergeCells count="1">
    <mergeCell ref="C1:M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21">
      <pageSetUpPr fitToPage="1"/>
    </sheetPr>
  </sheetPr>
  <dimension ref="A1"/>
  <sheetViews>
    <sheetView showGridLines="0" zoomScale="85" zoomScaleNormal="85" workbookViewId="0">
      <selection activeCell="AS19" sqref="AS19"/>
    </sheetView>
  </sheetViews>
  <sheetFormatPr defaultRowHeight="15.0"/>
  <cols>
    <col min="1" max="1" width="1.85546875" hidden="0" customWidth="1"/>
    <col min="2" max="2" width="8.140625" hidden="0" customWidth="1"/>
    <col min="3" max="3" width="3.42578125" hidden="0" customWidth="1"/>
    <col min="4" max="4" width="3.42578125" hidden="0" customWidth="1"/>
    <col min="5" max="5" width="3.42578125" hidden="0" customWidth="1"/>
    <col min="6" max="6" width="3.42578125" hidden="0" customWidth="1"/>
    <col min="7" max="7" width="3.42578125" hidden="0" customWidth="1"/>
    <col min="8" max="8" width="3.42578125" hidden="0" customWidth="1"/>
    <col min="9" max="9" width="3.42578125" hidden="0" customWidth="1"/>
    <col min="10" max="10" width="3.42578125" hidden="0" customWidth="1"/>
    <col min="11" max="11" width="3.42578125" hidden="0" customWidth="1"/>
    <col min="12" max="12" width="3.42578125" hidden="0" customWidth="1"/>
    <col min="13" max="13" width="3.42578125" hidden="0" customWidth="1"/>
    <col min="14" max="14" width="3.42578125" hidden="0" customWidth="1"/>
    <col min="15" max="15" width="3.42578125" hidden="0" customWidth="1"/>
    <col min="16" max="16" width="3.28515625" hidden="0" customWidth="1"/>
    <col min="17" max="17" width="3.28515625" hidden="0" customWidth="1"/>
    <col min="18" max="18" width="3.42578125" hidden="0" customWidth="1"/>
    <col min="19" max="19" width="3.42578125" hidden="0" customWidth="1"/>
    <col min="20" max="20" width="3.42578125" hidden="0" customWidth="1"/>
    <col min="21" max="21" width="3.42578125" hidden="0" customWidth="1"/>
    <col min="22" max="22" width="3.42578125" hidden="0" customWidth="1"/>
    <col min="23" max="23" width="3.42578125" hidden="0" customWidth="1"/>
    <col min="24" max="24" width="3.42578125" hidden="0" customWidth="1"/>
    <col min="25" max="25" width="3.42578125" hidden="0" customWidth="1"/>
    <col min="26" max="26" width="3.42578125" hidden="0" customWidth="1"/>
    <col min="27" max="27" width="3.42578125" hidden="0" customWidth="1"/>
    <col min="28" max="28" width="3.42578125" hidden="0" customWidth="1"/>
    <col min="29" max="29" width="3.42578125" hidden="0" customWidth="1"/>
    <col min="30" max="30" width="3.42578125" hidden="0" customWidth="1"/>
    <col min="31" max="31" width="3.42578125" hidden="0" customWidth="1"/>
    <col min="32" max="32" width="3.42578125" hidden="0" customWidth="1"/>
    <col min="33" max="33" width="3.42578125" hidden="0" customWidth="1"/>
    <col min="34" max="34" width="3.42578125" hidden="0" customWidth="1"/>
    <col min="35" max="35" width="3.42578125" hidden="0" customWidth="1"/>
    <col min="36" max="36" width="3.42578125" hidden="0" customWidth="1"/>
    <col min="37" max="37" width="3.42578125" hidden="0" customWidth="1"/>
    <col min="38" max="38" width="9.140625" hidden="0" customWidth="1"/>
    <col min="39" max="39" width="9.140625" hidden="0" customWidth="1"/>
    <col min="40" max="40" width="9.140625" hidden="0" customWidth="1"/>
    <col min="41" max="41" width="9.140625" hidden="0" customWidth="1"/>
    <col min="42" max="42" width="9.140625" hidden="0" customWidth="1"/>
    <col min="43" max="43" width="9.140625" hidden="0" customWidth="1"/>
    <col min="44" max="44" width="9.140625" hidden="0" customWidth="1"/>
    <col min="45" max="45" width="9.140625" hidden="0" customWidth="1"/>
    <col min="46" max="46" width="9.140625" hidden="0" customWidth="1"/>
    <col min="47" max="47" width="9.140625" hidden="0" customWidth="1"/>
    <col min="48" max="48" width="9.140625" hidden="0" customWidth="1"/>
    <col min="49" max="49" width="9.140625" hidden="0" customWidth="1"/>
    <col min="50" max="50" width="9.140625" hidden="0" customWidth="1"/>
    <col min="51" max="51" width="9.140625" hidden="0" customWidth="1"/>
    <col min="52" max="52" width="9.140625" hidden="0" customWidth="1"/>
    <col min="53" max="53" width="9.140625" hidden="0" customWidth="1"/>
    <col min="54" max="54" width="9.140625" hidden="0" customWidth="1"/>
    <col min="55" max="55" width="9.140625" hidden="0" customWidth="1"/>
    <col min="56" max="56" width="9.140625" hidden="0" customWidth="1"/>
    <col min="57" max="57" width="9.140625" hidden="0" customWidth="1"/>
    <col min="58" max="58" width="9.140625" hidden="0" customWidth="1"/>
    <col min="59" max="59" width="9.140625" hidden="0" customWidth="1"/>
    <col min="60" max="60" width="9.140625" hidden="0" customWidth="1"/>
    <col min="61" max="61" width="9.140625" hidden="0" customWidth="1"/>
    <col min="62" max="62" width="9.140625" hidden="0" customWidth="1"/>
    <col min="63" max="63" width="9.140625" hidden="0" customWidth="1"/>
    <col min="64" max="64" width="9.140625" hidden="0" customWidth="1"/>
    <col min="65" max="65" width="9.140625" hidden="0" customWidth="1"/>
    <col min="66" max="66" width="9.140625" hidden="0" customWidth="1"/>
    <col min="67" max="67" width="9.140625" hidden="0" customWidth="1"/>
    <col min="68" max="68" width="9.140625" hidden="0" customWidth="1"/>
    <col min="69" max="69" width="9.140625" hidden="0" customWidth="1"/>
    <col min="70" max="70" width="9.140625" hidden="0" customWidth="1"/>
    <col min="71" max="71" width="9.140625" hidden="0" customWidth="1"/>
    <col min="72" max="72" width="9.140625" hidden="0" customWidth="1"/>
    <col min="73" max="73" width="9.140625" hidden="0" customWidth="1"/>
    <col min="74" max="74" width="9.140625" hidden="0" customWidth="1"/>
    <col min="75" max="75" width="9.140625" hidden="0" customWidth="1"/>
    <col min="76" max="76" width="9.140625" hidden="0" customWidth="1"/>
    <col min="77" max="77" width="9.140625" hidden="0" customWidth="1"/>
    <col min="78" max="78" width="9.140625" hidden="0" customWidth="1"/>
    <col min="79" max="79" width="9.140625" hidden="0" customWidth="1"/>
    <col min="80" max="80" width="9.140625" hidden="0" customWidth="1"/>
    <col min="81" max="81" width="9.140625" hidden="0" customWidth="1"/>
    <col min="82" max="82" width="9.140625" hidden="0" customWidth="1"/>
    <col min="83" max="83" width="9.140625" hidden="0" customWidth="1"/>
    <col min="84" max="84" width="9.140625" hidden="0" customWidth="1"/>
    <col min="85" max="85" width="9.140625" hidden="0" customWidth="1"/>
    <col min="86" max="86" width="9.140625" hidden="0" customWidth="1"/>
    <col min="87" max="87" width="9.140625" hidden="0" customWidth="1"/>
    <col min="88" max="88" width="9.140625" hidden="0" customWidth="1"/>
    <col min="89" max="89" width="9.140625" hidden="0" customWidth="1"/>
    <col min="90" max="90" width="9.140625" hidden="0" customWidth="1"/>
    <col min="91" max="91" width="9.140625" hidden="0" customWidth="1"/>
    <col min="92" max="92" width="9.140625" hidden="0" customWidth="1"/>
    <col min="93" max="93" width="9.140625" hidden="0" customWidth="1"/>
    <col min="94" max="94" width="9.140625" hidden="0" customWidth="1"/>
    <col min="95" max="95" width="9.140625" hidden="0" customWidth="1"/>
    <col min="96" max="96" width="9.140625" hidden="0" customWidth="1"/>
    <col min="97" max="97" width="9.140625" hidden="0" customWidth="1"/>
    <col min="98" max="98" width="9.140625" hidden="0" customWidth="1"/>
    <col min="99" max="99" width="9.140625" hidden="0" customWidth="1"/>
    <col min="100" max="100" width="9.140625" hidden="0" customWidth="1"/>
    <col min="101" max="101" width="9.140625" hidden="0" customWidth="1"/>
    <col min="102" max="102" width="9.140625" hidden="0" customWidth="1"/>
    <col min="103" max="103" width="9.140625" hidden="0" customWidth="1"/>
    <col min="104" max="104" width="9.140625" hidden="0" customWidth="1"/>
    <col min="105" max="105" width="9.140625" hidden="0" customWidth="1"/>
    <col min="106" max="106" width="9.140625" hidden="0" customWidth="1"/>
    <col min="107" max="107" width="9.140625" hidden="0" customWidth="1"/>
    <col min="108" max="108" width="9.140625" hidden="0" customWidth="1"/>
    <col min="109" max="109" width="9.140625" hidden="0" customWidth="1"/>
    <col min="110" max="110" width="9.140625" hidden="0" customWidth="1"/>
    <col min="111" max="111" width="9.140625" hidden="0" customWidth="1"/>
    <col min="112" max="112" width="9.140625" hidden="0" customWidth="1"/>
    <col min="113" max="113" width="9.140625" hidden="0" customWidth="1"/>
    <col min="114" max="114" width="9.140625" hidden="0" customWidth="1"/>
    <col min="115" max="115" width="9.140625" hidden="0" customWidth="1"/>
    <col min="116" max="116" width="9.140625" hidden="0" customWidth="1"/>
    <col min="117" max="117" width="9.140625" hidden="0" customWidth="1"/>
    <col min="118" max="118" width="9.140625" hidden="0" customWidth="1"/>
    <col min="119" max="119" width="9.140625" hidden="0" customWidth="1"/>
    <col min="120" max="120" width="9.140625" hidden="0" customWidth="1"/>
    <col min="121" max="121" width="9.140625" hidden="0" customWidth="1"/>
    <col min="122" max="122" width="9.140625" hidden="0" customWidth="1"/>
    <col min="123" max="123" width="9.140625" hidden="0" customWidth="1"/>
    <col min="124" max="124" width="9.140625" hidden="0" customWidth="1"/>
    <col min="125" max="125" width="9.140625" hidden="0" customWidth="1"/>
    <col min="126" max="126" width="9.140625" hidden="0" customWidth="1"/>
    <col min="127" max="127" width="9.140625" hidden="0" customWidth="1"/>
    <col min="128" max="128" width="9.140625" hidden="0" customWidth="1"/>
    <col min="129" max="129" width="9.140625" hidden="0" customWidth="1"/>
    <col min="130" max="130" width="9.140625" hidden="0" customWidth="1"/>
    <col min="131" max="131" width="9.140625" hidden="0" customWidth="1"/>
    <col min="132" max="132" width="9.140625" hidden="0" customWidth="1"/>
    <col min="133" max="133" width="9.140625" hidden="0" customWidth="1"/>
    <col min="134" max="134" width="9.140625" hidden="0" customWidth="1"/>
    <col min="135" max="135" width="9.140625" hidden="0" customWidth="1"/>
    <col min="136" max="136" width="9.140625" hidden="0" customWidth="1"/>
    <col min="137" max="137" width="9.140625" hidden="0" customWidth="1"/>
    <col min="138" max="138" width="9.140625" hidden="0" customWidth="1"/>
    <col min="139" max="139" width="9.140625" hidden="0" customWidth="1"/>
    <col min="140" max="140" width="9.140625" hidden="0" customWidth="1"/>
    <col min="141" max="141" width="9.140625" hidden="0" customWidth="1"/>
    <col min="142" max="142" width="9.140625" hidden="0" customWidth="1"/>
    <col min="143" max="143" width="9.140625" hidden="0" customWidth="1"/>
    <col min="144" max="144" width="9.140625" hidden="0" customWidth="1"/>
    <col min="145" max="145" width="9.140625" hidden="0" customWidth="1"/>
    <col min="146" max="146" width="9.140625" hidden="0" customWidth="1"/>
    <col min="147" max="147" width="9.140625" hidden="0" customWidth="1"/>
    <col min="148" max="148" width="9.140625" hidden="0" customWidth="1"/>
    <col min="149" max="149" width="9.140625" hidden="0" customWidth="1"/>
    <col min="150" max="150" width="9.140625" hidden="0" customWidth="1"/>
    <col min="151" max="151" width="9.140625" hidden="0" customWidth="1"/>
    <col min="152" max="152" width="9.140625" hidden="0" customWidth="1"/>
    <col min="153" max="153" width="9.140625" hidden="0" customWidth="1"/>
    <col min="154" max="154" width="9.140625" hidden="0" customWidth="1"/>
    <col min="155" max="155" width="9.140625" hidden="0" customWidth="1"/>
    <col min="156" max="156" width="9.140625" hidden="0" customWidth="1"/>
    <col min="157" max="157" width="9.140625" hidden="0" customWidth="1"/>
    <col min="158" max="158" width="9.140625" hidden="0" customWidth="1"/>
    <col min="159" max="159" width="9.140625" hidden="0" customWidth="1"/>
    <col min="160" max="160" width="9.140625" hidden="0" customWidth="1"/>
    <col min="161" max="161" width="9.140625" hidden="0" customWidth="1"/>
    <col min="162" max="162" width="9.140625" hidden="0" customWidth="1"/>
    <col min="163" max="163" width="9.140625" hidden="0" customWidth="1"/>
    <col min="164" max="164" width="9.140625" hidden="0" customWidth="1"/>
    <col min="165" max="165" width="9.140625" hidden="0" customWidth="1"/>
    <col min="166" max="166" width="9.140625" hidden="0" customWidth="1"/>
    <col min="167" max="167" width="9.140625" hidden="0" customWidth="1"/>
    <col min="168" max="168" width="9.140625" hidden="0" customWidth="1"/>
    <col min="169" max="169" width="9.140625" hidden="0" customWidth="1"/>
    <col min="170" max="170" width="9.140625" hidden="0" customWidth="1"/>
    <col min="171" max="171" width="9.140625" hidden="0" customWidth="1"/>
    <col min="172" max="172" width="9.140625" hidden="0" customWidth="1"/>
    <col min="173" max="173" width="9.140625" hidden="0" customWidth="1"/>
    <col min="174" max="174" width="9.140625" hidden="0" customWidth="1"/>
    <col min="175" max="175" width="9.140625" hidden="0" customWidth="1"/>
    <col min="176" max="176" width="9.140625" hidden="0" customWidth="1"/>
    <col min="177" max="177" width="9.140625" hidden="0" customWidth="1"/>
    <col min="178" max="178" width="9.140625" hidden="0" customWidth="1"/>
    <col min="179" max="179" width="9.140625" hidden="0" customWidth="1"/>
    <col min="180" max="180" width="9.140625" hidden="0" customWidth="1"/>
    <col min="181" max="181" width="9.140625" hidden="0" customWidth="1"/>
    <col min="182" max="182" width="9.140625" hidden="0" customWidth="1"/>
    <col min="183" max="183" width="9.140625" hidden="0" customWidth="1"/>
    <col min="184" max="184" width="9.140625" hidden="0" customWidth="1"/>
    <col min="185" max="185" width="9.140625" hidden="0" customWidth="1"/>
    <col min="186" max="186" width="9.140625" hidden="0" customWidth="1"/>
    <col min="187" max="187" width="9.140625" hidden="0" customWidth="1"/>
    <col min="188" max="188" width="9.140625" hidden="0" customWidth="1"/>
    <col min="189" max="189" width="9.140625" hidden="0" customWidth="1"/>
    <col min="190" max="190" width="9.140625" hidden="0" customWidth="1"/>
    <col min="191" max="191" width="9.140625" hidden="0" customWidth="1"/>
    <col min="192" max="192" width="9.140625" hidden="0" customWidth="1"/>
    <col min="193" max="193" width="9.140625" hidden="0" customWidth="1"/>
    <col min="194" max="194" width="9.140625" hidden="0" customWidth="1"/>
    <col min="195" max="195" width="9.140625" hidden="0" customWidth="1"/>
    <col min="196" max="196" width="9.140625" hidden="0" customWidth="1"/>
    <col min="197" max="197" width="9.140625" hidden="0" customWidth="1"/>
    <col min="198" max="198" width="9.140625" hidden="0" customWidth="1"/>
    <col min="199" max="199" width="9.140625" hidden="0" customWidth="1"/>
    <col min="200" max="200" width="9.140625" hidden="0" customWidth="1"/>
    <col min="201" max="201" width="9.140625" hidden="0" customWidth="1"/>
    <col min="202" max="202" width="9.140625" hidden="0" customWidth="1"/>
    <col min="203" max="203" width="9.140625" hidden="0" customWidth="1"/>
    <col min="204" max="204" width="9.140625" hidden="0" customWidth="1"/>
    <col min="205" max="205" width="9.140625" hidden="0" customWidth="1"/>
    <col min="206" max="206" width="9.140625" hidden="0" customWidth="1"/>
    <col min="207" max="207" width="9.140625" hidden="0" customWidth="1"/>
    <col min="208" max="208" width="9.140625" hidden="0" customWidth="1"/>
    <col min="209" max="209" width="9.140625" hidden="0" customWidth="1"/>
    <col min="210" max="210" width="9.140625" hidden="0" customWidth="1"/>
    <col min="211" max="211" width="9.140625" hidden="0" customWidth="1"/>
    <col min="212" max="212" width="9.140625" hidden="0" customWidth="1"/>
    <col min="213" max="213" width="9.140625" hidden="0" customWidth="1"/>
    <col min="214" max="214" width="9.140625" hidden="0" customWidth="1"/>
    <col min="215" max="215" width="9.140625" hidden="0" customWidth="1"/>
    <col min="216" max="216" width="9.140625" hidden="0" customWidth="1"/>
    <col min="217" max="217" width="9.140625" hidden="0" customWidth="1"/>
    <col min="218" max="218" width="9.140625" hidden="0" customWidth="1"/>
    <col min="219" max="219" width="9.140625" hidden="0" customWidth="1"/>
    <col min="220" max="220" width="9.140625" hidden="0" customWidth="1"/>
    <col min="221" max="221" width="9.140625" hidden="0" customWidth="1"/>
    <col min="222" max="222" width="9.140625" hidden="0" customWidth="1"/>
    <col min="223" max="223" width="9.140625" hidden="0" customWidth="1"/>
    <col min="224" max="224" width="9.140625" hidden="0" customWidth="1"/>
    <col min="225" max="225" width="9.140625" hidden="0" customWidth="1"/>
    <col min="226" max="226" width="9.140625" hidden="0" customWidth="1"/>
    <col min="227" max="227" width="9.140625" hidden="0" customWidth="1"/>
    <col min="228" max="228" width="9.140625" hidden="0" customWidth="1"/>
    <col min="229" max="229" width="9.140625" hidden="0" customWidth="1"/>
    <col min="230" max="230" width="9.140625" hidden="0" customWidth="1"/>
    <col min="231" max="231" width="9.140625" hidden="0" customWidth="1"/>
    <col min="232" max="232" width="9.140625" hidden="0" customWidth="1"/>
    <col min="233" max="233" width="9.140625" hidden="0" customWidth="1"/>
    <col min="234" max="234" width="9.140625" hidden="0" customWidth="1"/>
    <col min="235" max="235" width="9.140625" hidden="0" customWidth="1"/>
    <col min="236" max="236" width="9.140625" hidden="0" customWidth="1"/>
    <col min="237" max="237" width="9.140625" hidden="0" customWidth="1"/>
    <col min="238" max="238" width="9.140625" hidden="0" customWidth="1"/>
    <col min="239" max="239" width="9.140625" hidden="0" customWidth="1"/>
    <col min="240" max="240" width="9.140625" hidden="0" customWidth="1"/>
    <col min="241" max="241" width="9.140625" hidden="0" customWidth="1"/>
    <col min="242" max="242" width="9.140625" hidden="0" customWidth="1"/>
    <col min="243" max="243" width="9.140625" hidden="0" customWidth="1"/>
    <col min="244" max="244" width="2.7109375" hidden="0" customWidth="1"/>
    <col min="245" max="245" width="9.42578125" hidden="0" customWidth="1"/>
  </cols>
  <sheetData>
    <row r="1" ht="15" customHeight="1">
      <c r="A1" s="26"/>
      <c r="B1" s="8" t="s">
        <v>73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20.25" customHeight="1">
      <c r="A2" s="26"/>
      <c r="B2" s="2" t="s">
        <v>61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3"/>
      <c r="P2" s="3"/>
      <c r="Q2" s="3"/>
      <c r="R2" s="3"/>
      <c r="S2" s="3"/>
      <c r="T2" s="3"/>
      <c r="U2" s="3"/>
      <c r="V2" s="26"/>
      <c r="W2" s="26"/>
      <c r="X2" s="4"/>
      <c r="Y2" s="4"/>
      <c r="Z2" s="4"/>
    </row>
    <row r="3" ht="6.75" customHeight="1">
      <c r="A3" s="26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ht="15" customHeight="1">
      <c r="A4" s="4"/>
      <c r="B4" s="5" t="str">
        <f>"Hospital Standardised Mortality Ratio (Funnel Plot); " &amp; period_lookup!A1</f>
        <v>Hospital Standardised Mortality Ratio (Funnel Plot); 0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ht="5.25" customHeight="1">
      <c r="A5" s="6" t="s">
        <v>113</v>
      </c>
    </row>
    <row r="6" ht="12.75" customHeight="1">
      <c r="A6" s="26" t="s">
        <v>60</v>
      </c>
    </row>
    <row r="7">
      <c r="M7" s="11"/>
    </row>
    <row r="8" ht="15" customHeight="1">
      <c r="M8" s="11"/>
      <c r="AJ8" s="5"/>
    </row>
    <row r="9">
      <c r="M9" s="11"/>
    </row>
    <row r="10">
      <c r="M10" s="11"/>
    </row>
    <row r="11">
      <c r="M11" s="11"/>
    </row>
    <row r="12">
      <c r="M12" s="11"/>
    </row>
    <row r="13">
      <c r="M13" s="11"/>
    </row>
    <row r="14">
      <c r="M14" s="11"/>
    </row>
    <row r="15">
      <c r="M15" s="11"/>
    </row>
    <row r="16">
      <c r="M16" s="11"/>
    </row>
    <row r="17">
      <c r="M17" s="11"/>
    </row>
    <row r="18">
      <c r="M18" s="11"/>
    </row>
    <row r="19">
      <c r="M19" s="11"/>
    </row>
    <row r="20">
      <c r="M20" s="11"/>
      <c r="AJ20" s="27"/>
      <c r="AK20" s="27"/>
    </row>
    <row r="21">
      <c r="M21" s="11"/>
      <c r="AJ21" s="27"/>
      <c r="AK21" s="27"/>
    </row>
    <row r="22">
      <c r="M22" s="11"/>
      <c r="AJ22" s="27"/>
      <c r="AK22" s="27"/>
    </row>
    <row r="23">
      <c r="M23" s="11"/>
      <c r="AJ23" s="27"/>
      <c r="AK23" s="27"/>
    </row>
    <row r="24" ht="12.75" customHeight="1">
      <c r="M24" s="11"/>
      <c r="AJ24" s="37"/>
      <c r="AK24" s="37"/>
    </row>
    <row r="25" ht="12.75" customHeight="1">
      <c r="M25" s="11"/>
      <c r="AJ25" s="37"/>
      <c r="AK25" s="37"/>
    </row>
    <row r="26">
      <c r="M26" s="11"/>
      <c r="AJ26" s="27"/>
      <c r="AK26" s="27"/>
    </row>
    <row r="27">
      <c r="M27" s="11"/>
      <c r="AJ27" s="27"/>
      <c r="AK27" s="27"/>
    </row>
    <row r="28">
      <c r="M28" s="11"/>
      <c r="AJ28" s="27"/>
      <c r="AK28" s="27"/>
    </row>
    <row r="29">
      <c r="M29" s="11"/>
      <c r="AJ29" s="27"/>
      <c r="AK29" s="27"/>
    </row>
    <row r="30">
      <c r="M30" s="11"/>
      <c r="AJ30" s="27"/>
      <c r="AK30" s="27"/>
    </row>
    <row r="31">
      <c r="M31" s="11"/>
    </row>
    <row r="32">
      <c r="C32" s="6" t="n">
        <v>1</v>
      </c>
      <c r="D32" s="6" t="n">
        <v>2</v>
      </c>
      <c r="E32" s="6" t="n">
        <v>3</v>
      </c>
      <c r="F32" s="6" t="n">
        <v>4</v>
      </c>
      <c r="G32" s="6" t="n">
        <v>5</v>
      </c>
      <c r="H32" s="6" t="n">
        <v>6</v>
      </c>
      <c r="I32" s="6" t="n">
        <v>7</v>
      </c>
      <c r="J32" s="6" t="n">
        <v>8</v>
      </c>
      <c r="K32" s="6" t="n">
        <v>9</v>
      </c>
      <c r="L32" s="6" t="n">
        <v>10</v>
      </c>
      <c r="M32" s="6" t="n">
        <v>11</v>
      </c>
      <c r="N32" s="6" t="n">
        <v>12</v>
      </c>
      <c r="O32" s="6" t="n">
        <v>13</v>
      </c>
      <c r="P32" s="6" t="n">
        <v>14</v>
      </c>
      <c r="Q32" s="6" t="n">
        <v>15</v>
      </c>
      <c r="R32" s="6" t="n">
        <v>16</v>
      </c>
      <c r="S32" s="6" t="n">
        <v>17</v>
      </c>
      <c r="T32" s="6" t="n">
        <v>18</v>
      </c>
      <c r="U32" s="6" t="n">
        <v>19</v>
      </c>
      <c r="V32" s="6" t="n">
        <v>20</v>
      </c>
      <c r="W32" s="6" t="n">
        <v>21</v>
      </c>
      <c r="X32" s="6" t="n">
        <v>22</v>
      </c>
      <c r="Y32" s="6" t="n">
        <v>23</v>
      </c>
      <c r="Z32" s="6" t="n">
        <v>24</v>
      </c>
      <c r="AA32" s="6" t="n">
        <v>25</v>
      </c>
      <c r="AB32" s="6" t="n">
        <v>26</v>
      </c>
      <c r="AC32" s="6" t="n">
        <v>27</v>
      </c>
      <c r="AD32" s="6" t="n">
        <v>28</v>
      </c>
      <c r="AE32" s="6" t="n">
        <v>29</v>
      </c>
      <c r="AF32" s="6" t="n">
        <v>30</v>
      </c>
      <c r="AG32" s="6" t="n">
        <v>31</v>
      </c>
      <c r="AH32" s="6" t="n">
        <v>32</v>
      </c>
    </row>
    <row r="33">
      <c r="C33" s="28" t="e">
        <f t="shared" ref="C33:AH33" si="0">VLOOKUP(C$32,$A$49:$J$80,10)</f>
        <v>#N/A</v>
      </c>
      <c r="D33" s="28" t="e">
        <f t="shared" si="0"/>
        <v>#N/A</v>
      </c>
      <c r="E33" s="28" t="e">
        <f t="shared" si="0"/>
        <v>#N/A</v>
      </c>
      <c r="F33" s="28" t="e">
        <f t="shared" si="0"/>
        <v>#N/A</v>
      </c>
      <c r="G33" s="28" t="e">
        <f t="shared" si="0"/>
        <v>#N/A</v>
      </c>
      <c r="H33" s="28" t="e">
        <f t="shared" si="0"/>
        <v>#N/A</v>
      </c>
      <c r="I33" s="28" t="e">
        <f t="shared" si="0"/>
        <v>#N/A</v>
      </c>
      <c r="J33" s="28" t="e">
        <f t="shared" si="0"/>
        <v>#N/A</v>
      </c>
      <c r="K33" s="28" t="e">
        <f t="shared" si="0"/>
        <v>#N/A</v>
      </c>
      <c r="L33" s="28" t="e">
        <f t="shared" si="0"/>
        <v>#N/A</v>
      </c>
      <c r="M33" s="28" t="e">
        <f t="shared" si="0"/>
        <v>#N/A</v>
      </c>
      <c r="N33" s="28" t="e">
        <f t="shared" si="0"/>
        <v>#N/A</v>
      </c>
      <c r="O33" s="28" t="e">
        <f t="shared" si="0"/>
        <v>#N/A</v>
      </c>
      <c r="P33" s="28" t="e">
        <f t="shared" si="0"/>
        <v>#N/A</v>
      </c>
      <c r="Q33" s="28" t="e">
        <f t="shared" si="0"/>
        <v>#N/A</v>
      </c>
      <c r="R33" s="28" t="e">
        <f t="shared" si="0"/>
        <v>#N/A</v>
      </c>
      <c r="S33" s="28" t="e">
        <f t="shared" si="0"/>
        <v>#N/A</v>
      </c>
      <c r="T33" s="28" t="e">
        <f t="shared" si="0"/>
        <v>#N/A</v>
      </c>
      <c r="U33" s="28" t="e">
        <f t="shared" si="0"/>
        <v>#N/A</v>
      </c>
      <c r="V33" s="28" t="e">
        <f t="shared" si="0"/>
        <v>#N/A</v>
      </c>
      <c r="W33" s="28" t="e">
        <f t="shared" si="0"/>
        <v>#N/A</v>
      </c>
      <c r="X33" s="28" t="e">
        <f t="shared" si="0"/>
        <v>#N/A</v>
      </c>
      <c r="Y33" s="28" t="e">
        <f t="shared" si="0"/>
        <v>#N/A</v>
      </c>
      <c r="Z33" s="28" t="e">
        <f t="shared" si="0"/>
        <v>#N/A</v>
      </c>
      <c r="AA33" s="28" t="e">
        <f t="shared" si="0"/>
        <v>#N/A</v>
      </c>
      <c r="AB33" s="28" t="e">
        <f t="shared" si="0"/>
        <v>#N/A</v>
      </c>
      <c r="AC33" s="28" t="e">
        <f t="shared" si="0"/>
        <v>#N/A</v>
      </c>
      <c r="AD33" s="28" t="e">
        <f t="shared" si="0"/>
        <v>#N/A</v>
      </c>
      <c r="AE33" s="28" t="e">
        <f t="shared" si="0"/>
        <v>#N/A</v>
      </c>
      <c r="AF33" s="28" t="e">
        <f t="shared" si="0"/>
        <v>#N/A</v>
      </c>
      <c r="AG33" s="28" t="e">
        <f t="shared" si="0"/>
        <v>#N/A</v>
      </c>
      <c r="AH33" s="28" t="e">
        <f t="shared" si="0"/>
        <v>#N/A</v>
      </c>
    </row>
    <row r="34" ht="186" customHeight="1">
      <c r="C34" s="29" t="e">
        <f>VLOOKUP(VLOOKUP(C$32,$A$49:$B$80,2,FALSE),hosp_lookup!$A:$B,2,FALSE)</f>
        <v>#N/A</v>
      </c>
      <c r="D34" s="29" t="e">
        <f>VLOOKUP(VLOOKUP(D$32,$A$49:$B$80,2,FALSE),hosp_lookup!$A:$B,2,FALSE)</f>
        <v>#N/A</v>
      </c>
      <c r="E34" s="29" t="e">
        <f>VLOOKUP(VLOOKUP(E$32,$A$49:$B$80,2,FALSE),hosp_lookup!$A:$B,2,FALSE)</f>
        <v>#N/A</v>
      </c>
      <c r="F34" s="29" t="e">
        <f>VLOOKUP(VLOOKUP(F$32,$A$49:$B$80,2,FALSE),hosp_lookup!$A:$B,2,FALSE)</f>
        <v>#N/A</v>
      </c>
      <c r="G34" s="29" t="e">
        <f>VLOOKUP(VLOOKUP(G$32,$A$49:$B$80,2,FALSE),hosp_lookup!$A:$B,2,FALSE)</f>
        <v>#N/A</v>
      </c>
      <c r="H34" s="29" t="e">
        <f>VLOOKUP(VLOOKUP(H$32,$A$49:$B$80,2,FALSE),hosp_lookup!$A:$B,2,FALSE)</f>
        <v>#N/A</v>
      </c>
      <c r="I34" s="29" t="e">
        <f>VLOOKUP(VLOOKUP(I$32,$A$49:$B$80,2,FALSE),hosp_lookup!$A:$B,2,FALSE)</f>
        <v>#N/A</v>
      </c>
      <c r="J34" s="29" t="e">
        <f>VLOOKUP(VLOOKUP(J$32,$A$49:$B$80,2,FALSE),hosp_lookup!$A:$B,2,FALSE)</f>
        <v>#N/A</v>
      </c>
      <c r="K34" s="29" t="e">
        <f>VLOOKUP(VLOOKUP(K$32,$A$49:$B$80,2,FALSE),hosp_lookup!$A:$B,2,FALSE)</f>
        <v>#N/A</v>
      </c>
      <c r="L34" s="29" t="e">
        <f>VLOOKUP(VLOOKUP(L$32,$A$49:$B$80,2,FALSE),hosp_lookup!$A:$B,2,FALSE)</f>
        <v>#N/A</v>
      </c>
      <c r="M34" s="29" t="e">
        <f>VLOOKUP(VLOOKUP(M$32,$A$49:$B$80,2,FALSE),hosp_lookup!$A:$B,2,FALSE)</f>
        <v>#N/A</v>
      </c>
      <c r="N34" s="29" t="e">
        <f>VLOOKUP(VLOOKUP(N$32,$A$49:$B$80,2,FALSE),hosp_lookup!$A:$B,2,FALSE)</f>
        <v>#N/A</v>
      </c>
      <c r="O34" s="29" t="e">
        <f>VLOOKUP(VLOOKUP(O$32,$A$49:$B$80,2,FALSE),hosp_lookup!$A:$B,2,FALSE)</f>
        <v>#N/A</v>
      </c>
      <c r="P34" s="29" t="e">
        <f>VLOOKUP(VLOOKUP(P$32,$A$49:$B$80,2,FALSE),hosp_lookup!$A:$B,2,FALSE)</f>
        <v>#N/A</v>
      </c>
      <c r="Q34" s="29" t="e">
        <f>VLOOKUP(VLOOKUP(Q$32,$A$49:$B$80,2,FALSE),hosp_lookup!$A:$B,2,FALSE)</f>
        <v>#N/A</v>
      </c>
      <c r="R34" s="29" t="e">
        <f>VLOOKUP(VLOOKUP(R$32,$A$49:$B$80,2,FALSE),hosp_lookup!$A:$B,2,FALSE)</f>
        <v>#N/A</v>
      </c>
      <c r="S34" s="29" t="e">
        <f>VLOOKUP(VLOOKUP(S$32,$A$49:$B$80,2,FALSE),hosp_lookup!$A:$B,2,FALSE)</f>
        <v>#N/A</v>
      </c>
      <c r="T34" s="29" t="e">
        <f>VLOOKUP(VLOOKUP(T$32,$A$49:$B$80,2,FALSE),hosp_lookup!$A:$B,2,FALSE)</f>
        <v>#N/A</v>
      </c>
      <c r="U34" s="29" t="e">
        <f>VLOOKUP(VLOOKUP(U$32,$A$49:$B$80,2,FALSE),hosp_lookup!$A:$B,2,FALSE)</f>
        <v>#N/A</v>
      </c>
      <c r="V34" s="29" t="e">
        <f>VLOOKUP(VLOOKUP(V$32,$A$49:$B$80,2,FALSE),hosp_lookup!$A:$B,2,FALSE)</f>
        <v>#N/A</v>
      </c>
      <c r="W34" s="29" t="e">
        <f>VLOOKUP(VLOOKUP(W$32,$A$49:$B$80,2,FALSE),hosp_lookup!$A:$B,2,FALSE)</f>
        <v>#N/A</v>
      </c>
      <c r="X34" s="29" t="e">
        <f>VLOOKUP(VLOOKUP(X$32,$A$49:$B$80,2,FALSE),hosp_lookup!$A:$B,2,FALSE)</f>
        <v>#N/A</v>
      </c>
      <c r="Y34" s="29" t="e">
        <f>VLOOKUP(VLOOKUP(Y$32,$A$49:$B$80,2,FALSE),hosp_lookup!$A:$B,2,FALSE)</f>
        <v>#N/A</v>
      </c>
      <c r="Z34" s="29" t="e">
        <f>VLOOKUP(VLOOKUP(Z$32,$A$49:$B$80,2,FALSE),hosp_lookup!$A:$B,2,FALSE)</f>
        <v>#N/A</v>
      </c>
      <c r="AA34" s="29" t="e">
        <f>VLOOKUP(VLOOKUP(AA$32,$A$49:$B$80,2,FALSE),hosp_lookup!$A:$B,2,FALSE)</f>
        <v>#N/A</v>
      </c>
      <c r="AB34" s="29" t="e">
        <f>VLOOKUP(VLOOKUP(AB$32,$A$49:$B$80,2,FALSE),hosp_lookup!$A:$B,2,FALSE)</f>
        <v>#N/A</v>
      </c>
      <c r="AC34" s="29" t="e">
        <f>VLOOKUP(VLOOKUP(AC$32,$A$49:$B$80,2,FALSE),hosp_lookup!$A:$B,2,FALSE)</f>
        <v>#N/A</v>
      </c>
      <c r="AD34" s="29" t="e">
        <f>VLOOKUP(VLOOKUP(AD$32,$A$49:$B$80,2,FALSE),hosp_lookup!$A:$B,2,FALSE)</f>
        <v>#N/A</v>
      </c>
      <c r="AE34" s="29" t="e">
        <f>VLOOKUP(VLOOKUP(AE$32,$A$49:$B$80,2,FALSE),hosp_lookup!$A:$B,2,FALSE)</f>
        <v>#N/A</v>
      </c>
      <c r="AF34" s="29" t="e">
        <f>VLOOKUP(VLOOKUP(AF$32,$A$49:$B$80,2,FALSE),hosp_lookup!$A:$B,2,FALSE)</f>
        <v>#N/A</v>
      </c>
      <c r="AG34" s="29" t="e">
        <f>VLOOKUP(VLOOKUP(AG$32,$A$49:$B$80,2,FALSE),hosp_lookup!$A:$B,2,FALSE)</f>
        <v>#N/A</v>
      </c>
      <c r="AH34" s="29" t="e">
        <f>VLOOKUP(VLOOKUP(AH$32,$A$49:$B$80,2,FALSE),hosp_lookup!$A:$B,2,FALSE)</f>
        <v>#N/A</v>
      </c>
    </row>
    <row r="35">
      <c r="AJ35" s="6"/>
      <c r="AK35" s="6"/>
    </row>
    <row r="36" ht="12.75" customHeight="1">
      <c r="A36" s="36"/>
      <c r="B36" s="1" t="str">
        <f>"Source: ISD Scotland (SMR01) linked dataset. Reflects the completeness of SMR01 submissions to ISD for individual hospitals as of " &amp; TEXT(funnel_data!L2,"dd mmm yyyy")</f>
        <v>Source: ISD Scotland (SMR01) linked dataset. Reflects the completeness of SMR01 submissions to ISD for individual hospitals as of 00 Jan 1900</v>
      </c>
      <c r="H36" s="36"/>
      <c r="I36" s="36"/>
      <c r="J36" s="36"/>
      <c r="K36" s="36"/>
      <c r="L36" s="36"/>
      <c r="M36" s="36"/>
      <c r="N36" s="30"/>
      <c r="O36" s="31"/>
      <c r="P36" s="31"/>
      <c r="Q36" s="30"/>
      <c r="R36" s="32"/>
      <c r="S36" s="33"/>
      <c r="T36" s="33"/>
      <c r="U36" s="36"/>
      <c r="V36" s="36"/>
      <c r="W36" s="30"/>
      <c r="X36" s="30"/>
      <c r="Y36" s="30"/>
      <c r="AJ36" s="27"/>
      <c r="AK36" s="27"/>
    </row>
    <row r="37" ht="12.75" customHeight="1">
      <c r="A37" s="36"/>
      <c r="B37" s="7" t="s">
        <v>62</v>
      </c>
      <c r="C37" s="34"/>
      <c r="D37" s="34"/>
      <c r="E37" s="34"/>
      <c r="F37" s="35"/>
      <c r="G37" s="35"/>
      <c r="H37" s="36"/>
      <c r="I37" s="36"/>
      <c r="J37" s="36"/>
      <c r="K37" s="36"/>
      <c r="L37" s="36"/>
      <c r="M37" s="36"/>
      <c r="N37" s="30"/>
      <c r="O37" s="31"/>
      <c r="P37" s="31"/>
      <c r="Q37" s="30"/>
      <c r="R37" s="32"/>
      <c r="S37" s="33"/>
      <c r="T37" s="33"/>
      <c r="U37" s="36"/>
      <c r="V37" s="36"/>
      <c r="W37" s="30"/>
      <c r="X37" s="30"/>
      <c r="Y37" s="30"/>
      <c r="AJ37" s="27"/>
      <c r="AK37" s="27"/>
    </row>
    <row r="46">
      <c r="A46" s="6" t="s">
        <v>63</v>
      </c>
    </row>
    <row r="47">
      <c r="B47" s="6" t="n">
        <v>2</v>
      </c>
      <c r="C47" s="38" t="n">
        <v>3</v>
      </c>
      <c r="D47" s="6" t="n">
        <v>4</v>
      </c>
      <c r="E47" s="38" t="n">
        <v>5</v>
      </c>
      <c r="F47" s="6" t="n">
        <v>6</v>
      </c>
      <c r="G47" s="38" t="n">
        <v>7</v>
      </c>
      <c r="H47" s="6" t="n">
        <v>8</v>
      </c>
      <c r="I47" s="38" t="n">
        <v>9</v>
      </c>
      <c r="P47" s="27"/>
      <c r="Q47" s="38"/>
      <c r="S47" s="38"/>
      <c r="U47" s="38"/>
      <c r="W47" s="38"/>
    </row>
    <row r="48" ht="14.25" customHeight="1">
      <c r="B48" s="26" t="s">
        <v>60</v>
      </c>
      <c r="C48" s="39" t="s">
        <v>54</v>
      </c>
      <c r="D48" s="39" t="s">
        <v>59</v>
      </c>
      <c r="E48" s="39" t="s">
        <v>122</v>
      </c>
      <c r="F48" s="39" t="s">
        <v>55</v>
      </c>
      <c r="G48" s="39" t="s">
        <v>56</v>
      </c>
      <c r="H48" s="39" t="s">
        <v>57</v>
      </c>
      <c r="I48" s="39" t="s">
        <v>58</v>
      </c>
      <c r="J48" s="6" t="s">
        <v>64</v>
      </c>
      <c r="K48" s="6" t="s">
        <v>67</v>
      </c>
      <c r="L48" s="6" t="s">
        <v>66</v>
      </c>
      <c r="P48" s="4"/>
      <c r="Q48" s="39"/>
      <c r="R48" s="39"/>
      <c r="S48" s="39"/>
      <c r="T48" s="39"/>
      <c r="U48" s="39"/>
      <c r="V48" s="39"/>
      <c r="W48" s="39"/>
    </row>
    <row r="49" ht="12.75" customHeight="1">
      <c r="A49" s="6" t="n">
        <v>1</v>
      </c>
      <c r="B49" s="26" t="e">
        <f>VLOOKUP($A49,$A$84:$I$115,B$47,FALSE)</f>
        <v>#N/A</v>
      </c>
      <c r="C49" s="40" t="e">
        <f t="shared" ref="B49:I58" si="1">VLOOKUP($A49,$A$84:$I$115,C$47,FALSE)</f>
        <v>#N/A</v>
      </c>
      <c r="D49" s="41" t="e">
        <f t="shared" si="1"/>
        <v>#N/A</v>
      </c>
      <c r="E49" s="41" t="e">
        <f t="shared" si="1"/>
        <v>#N/A</v>
      </c>
      <c r="F49" s="41" t="e">
        <f t="shared" si="1"/>
        <v>#N/A</v>
      </c>
      <c r="G49" s="41" t="e">
        <f t="shared" si="1"/>
        <v>#N/A</v>
      </c>
      <c r="H49" s="41" t="e">
        <f t="shared" si="1"/>
        <v>#N/A</v>
      </c>
      <c r="I49" s="41" t="e">
        <f t="shared" si="1"/>
        <v>#N/A</v>
      </c>
      <c r="J49" s="6" t="e">
        <f>IF(E49&gt;F49,3,IF(E49&gt;H49,2,0))</f>
        <v>#N/A</v>
      </c>
      <c r="K49" s="6" t="e">
        <f>IF(J49=3,E49,#N/A)</f>
        <v>#N/A</v>
      </c>
      <c r="L49" s="6" t="e">
        <f>IF(J49=2,E49,#N/A)</f>
        <v>#N/A</v>
      </c>
      <c r="P49" s="4"/>
      <c r="Q49" s="40"/>
      <c r="R49" s="41"/>
      <c r="S49" s="41"/>
      <c r="T49" s="41"/>
      <c r="U49" s="41"/>
      <c r="V49" s="41"/>
      <c r="W49" s="41"/>
    </row>
    <row r="50" ht="12.75" customHeight="1">
      <c r="A50" s="6" t="n">
        <v>2</v>
      </c>
      <c r="B50" s="26" t="e">
        <f t="shared" si="1"/>
        <v>#N/A</v>
      </c>
      <c r="C50" s="40" t="e">
        <f t="shared" si="1"/>
        <v>#N/A</v>
      </c>
      <c r="D50" s="41" t="e">
        <f t="shared" si="1"/>
        <v>#N/A</v>
      </c>
      <c r="E50" s="41" t="e">
        <f t="shared" si="1"/>
        <v>#N/A</v>
      </c>
      <c r="F50" s="41" t="e">
        <f t="shared" si="1"/>
        <v>#N/A</v>
      </c>
      <c r="G50" s="41" t="e">
        <f t="shared" si="1"/>
        <v>#N/A</v>
      </c>
      <c r="H50" s="41" t="e">
        <f t="shared" si="1"/>
        <v>#N/A</v>
      </c>
      <c r="I50" s="41" t="e">
        <f t="shared" si="1"/>
        <v>#N/A</v>
      </c>
      <c r="J50" s="6" t="e">
        <f t="shared" ref="J50:J80" si="2">IF(E50&gt;F50,3,IF(E50&gt;H50,2,0))</f>
        <v>#N/A</v>
      </c>
      <c r="K50" s="6" t="e">
        <f t="shared" ref="K50:K80" si="3">IF(J50=3,E50,#N/A)</f>
        <v>#N/A</v>
      </c>
      <c r="L50" s="6" t="e">
        <f t="shared" ref="L50:L80" si="4">IF(J50=2,E50,#N/A)</f>
        <v>#N/A</v>
      </c>
      <c r="P50" s="26"/>
      <c r="Q50" s="40"/>
      <c r="R50" s="41"/>
      <c r="S50" s="41"/>
      <c r="T50" s="41"/>
      <c r="U50" s="41"/>
      <c r="V50" s="41"/>
      <c r="W50" s="41"/>
    </row>
    <row r="51" ht="12.75" customHeight="1">
      <c r="A51" s="6" t="n">
        <v>3</v>
      </c>
      <c r="B51" s="26" t="e">
        <f t="shared" si="1"/>
        <v>#N/A</v>
      </c>
      <c r="C51" s="40" t="e">
        <f t="shared" si="1"/>
        <v>#N/A</v>
      </c>
      <c r="D51" s="41" t="e">
        <f t="shared" si="1"/>
        <v>#N/A</v>
      </c>
      <c r="E51" s="41" t="e">
        <f t="shared" si="1"/>
        <v>#N/A</v>
      </c>
      <c r="F51" s="41" t="e">
        <f t="shared" si="1"/>
        <v>#N/A</v>
      </c>
      <c r="G51" s="41" t="e">
        <f t="shared" si="1"/>
        <v>#N/A</v>
      </c>
      <c r="H51" s="41" t="e">
        <f t="shared" si="1"/>
        <v>#N/A</v>
      </c>
      <c r="I51" s="41" t="e">
        <f t="shared" si="1"/>
        <v>#N/A</v>
      </c>
      <c r="J51" s="6" t="e">
        <f t="shared" si="2"/>
        <v>#N/A</v>
      </c>
      <c r="K51" s="6" t="e">
        <f t="shared" si="3"/>
        <v>#N/A</v>
      </c>
      <c r="L51" s="6" t="e">
        <f t="shared" si="4"/>
        <v>#N/A</v>
      </c>
      <c r="P51" s="26"/>
      <c r="Q51" s="40"/>
      <c r="R51" s="41"/>
      <c r="S51" s="41"/>
      <c r="T51" s="41"/>
      <c r="U51" s="41"/>
      <c r="V51" s="41"/>
      <c r="W51" s="41"/>
    </row>
    <row r="52" ht="12.75" customHeight="1">
      <c r="A52" s="6" t="n">
        <v>4</v>
      </c>
      <c r="B52" s="26" t="e">
        <f t="shared" si="1"/>
        <v>#N/A</v>
      </c>
      <c r="C52" s="40" t="e">
        <f t="shared" si="1"/>
        <v>#N/A</v>
      </c>
      <c r="D52" s="41" t="e">
        <f t="shared" si="1"/>
        <v>#N/A</v>
      </c>
      <c r="E52" s="41" t="e">
        <f t="shared" si="1"/>
        <v>#N/A</v>
      </c>
      <c r="F52" s="41" t="e">
        <f t="shared" si="1"/>
        <v>#N/A</v>
      </c>
      <c r="G52" s="41" t="e">
        <f t="shared" si="1"/>
        <v>#N/A</v>
      </c>
      <c r="H52" s="41" t="e">
        <f t="shared" si="1"/>
        <v>#N/A</v>
      </c>
      <c r="I52" s="41" t="e">
        <f t="shared" si="1"/>
        <v>#N/A</v>
      </c>
      <c r="J52" s="6" t="e">
        <f t="shared" si="2"/>
        <v>#N/A</v>
      </c>
      <c r="K52" s="6" t="e">
        <f t="shared" si="3"/>
        <v>#N/A</v>
      </c>
      <c r="L52" s="6" t="e">
        <f t="shared" si="4"/>
        <v>#N/A</v>
      </c>
      <c r="P52" s="26"/>
      <c r="Q52" s="40"/>
      <c r="R52" s="41"/>
      <c r="S52" s="41"/>
      <c r="T52" s="41"/>
      <c r="U52" s="41"/>
      <c r="V52" s="41"/>
      <c r="W52" s="41"/>
    </row>
    <row r="53" ht="12.75" customHeight="1">
      <c r="A53" s="6" t="n">
        <v>5</v>
      </c>
      <c r="B53" s="26" t="e">
        <f t="shared" si="1"/>
        <v>#N/A</v>
      </c>
      <c r="C53" s="40" t="e">
        <f t="shared" si="1"/>
        <v>#N/A</v>
      </c>
      <c r="D53" s="41" t="e">
        <f t="shared" si="1"/>
        <v>#N/A</v>
      </c>
      <c r="E53" s="41" t="e">
        <f t="shared" si="1"/>
        <v>#N/A</v>
      </c>
      <c r="F53" s="41" t="e">
        <f t="shared" si="1"/>
        <v>#N/A</v>
      </c>
      <c r="G53" s="41" t="e">
        <f t="shared" si="1"/>
        <v>#N/A</v>
      </c>
      <c r="H53" s="41" t="e">
        <f t="shared" si="1"/>
        <v>#N/A</v>
      </c>
      <c r="I53" s="41" t="e">
        <f t="shared" si="1"/>
        <v>#N/A</v>
      </c>
      <c r="J53" s="6" t="e">
        <f t="shared" si="2"/>
        <v>#N/A</v>
      </c>
      <c r="K53" s="6" t="e">
        <f t="shared" si="3"/>
        <v>#N/A</v>
      </c>
      <c r="L53" s="6" t="e">
        <f t="shared" si="4"/>
        <v>#N/A</v>
      </c>
      <c r="P53" s="26"/>
      <c r="Q53" s="40"/>
      <c r="R53" s="41"/>
      <c r="S53" s="41"/>
      <c r="T53" s="41"/>
      <c r="U53" s="41"/>
      <c r="V53" s="41"/>
      <c r="W53" s="41"/>
    </row>
    <row r="54" ht="12.75" customHeight="1">
      <c r="A54" s="6" t="n">
        <v>6</v>
      </c>
      <c r="B54" s="26" t="e">
        <f t="shared" si="1"/>
        <v>#N/A</v>
      </c>
      <c r="C54" s="40" t="e">
        <f t="shared" si="1"/>
        <v>#N/A</v>
      </c>
      <c r="D54" s="41" t="e">
        <f t="shared" si="1"/>
        <v>#N/A</v>
      </c>
      <c r="E54" s="41" t="e">
        <f t="shared" si="1"/>
        <v>#N/A</v>
      </c>
      <c r="F54" s="41" t="e">
        <f t="shared" si="1"/>
        <v>#N/A</v>
      </c>
      <c r="G54" s="41" t="e">
        <f t="shared" si="1"/>
        <v>#N/A</v>
      </c>
      <c r="H54" s="41" t="e">
        <f t="shared" si="1"/>
        <v>#N/A</v>
      </c>
      <c r="I54" s="41" t="e">
        <f t="shared" si="1"/>
        <v>#N/A</v>
      </c>
      <c r="J54" s="6" t="e">
        <f t="shared" si="2"/>
        <v>#N/A</v>
      </c>
      <c r="K54" s="6" t="e">
        <f t="shared" si="3"/>
        <v>#N/A</v>
      </c>
      <c r="L54" s="6" t="e">
        <f t="shared" si="4"/>
        <v>#N/A</v>
      </c>
      <c r="P54" s="26"/>
      <c r="Q54" s="40"/>
      <c r="R54" s="41"/>
      <c r="S54" s="41"/>
      <c r="T54" s="41"/>
      <c r="U54" s="41"/>
      <c r="V54" s="41"/>
      <c r="W54" s="41"/>
    </row>
    <row r="55" ht="12.75" customHeight="1">
      <c r="A55" s="6" t="n">
        <v>7</v>
      </c>
      <c r="B55" s="26" t="e">
        <f t="shared" si="1"/>
        <v>#N/A</v>
      </c>
      <c r="C55" s="40" t="e">
        <f t="shared" si="1"/>
        <v>#N/A</v>
      </c>
      <c r="D55" s="41" t="e">
        <f t="shared" si="1"/>
        <v>#N/A</v>
      </c>
      <c r="E55" s="41" t="e">
        <f t="shared" si="1"/>
        <v>#N/A</v>
      </c>
      <c r="F55" s="41" t="e">
        <f t="shared" si="1"/>
        <v>#N/A</v>
      </c>
      <c r="G55" s="41" t="e">
        <f t="shared" si="1"/>
        <v>#N/A</v>
      </c>
      <c r="H55" s="41" t="e">
        <f t="shared" si="1"/>
        <v>#N/A</v>
      </c>
      <c r="I55" s="41" t="e">
        <f t="shared" si="1"/>
        <v>#N/A</v>
      </c>
      <c r="J55" s="6" t="e">
        <f t="shared" si="2"/>
        <v>#N/A</v>
      </c>
      <c r="K55" s="6" t="e">
        <f t="shared" si="3"/>
        <v>#N/A</v>
      </c>
      <c r="L55" s="6" t="e">
        <f t="shared" si="4"/>
        <v>#N/A</v>
      </c>
      <c r="P55" s="26"/>
      <c r="Q55" s="40"/>
      <c r="R55" s="41"/>
      <c r="S55" s="41"/>
      <c r="T55" s="41"/>
      <c r="U55" s="41"/>
      <c r="V55" s="41"/>
      <c r="W55" s="41"/>
    </row>
    <row r="56" ht="12.75" customHeight="1">
      <c r="A56" s="6" t="n">
        <v>8</v>
      </c>
      <c r="B56" s="26" t="e">
        <f t="shared" si="1"/>
        <v>#N/A</v>
      </c>
      <c r="C56" s="40" t="e">
        <f t="shared" si="1"/>
        <v>#N/A</v>
      </c>
      <c r="D56" s="41" t="e">
        <f t="shared" si="1"/>
        <v>#N/A</v>
      </c>
      <c r="E56" s="41" t="e">
        <f t="shared" si="1"/>
        <v>#N/A</v>
      </c>
      <c r="F56" s="41" t="e">
        <f t="shared" si="1"/>
        <v>#N/A</v>
      </c>
      <c r="G56" s="41" t="e">
        <f t="shared" si="1"/>
        <v>#N/A</v>
      </c>
      <c r="H56" s="41" t="e">
        <f t="shared" si="1"/>
        <v>#N/A</v>
      </c>
      <c r="I56" s="41" t="e">
        <f t="shared" si="1"/>
        <v>#N/A</v>
      </c>
      <c r="J56" s="6" t="e">
        <f t="shared" si="2"/>
        <v>#N/A</v>
      </c>
      <c r="K56" s="6" t="e">
        <f t="shared" si="3"/>
        <v>#N/A</v>
      </c>
      <c r="L56" s="6" t="e">
        <f t="shared" si="4"/>
        <v>#N/A</v>
      </c>
      <c r="P56" s="26"/>
      <c r="Q56" s="40"/>
      <c r="R56" s="41"/>
      <c r="S56" s="41"/>
      <c r="T56" s="41"/>
      <c r="U56" s="41"/>
      <c r="V56" s="41"/>
      <c r="W56" s="41"/>
    </row>
    <row r="57" ht="12.75" customHeight="1">
      <c r="A57" s="6" t="n">
        <v>9</v>
      </c>
      <c r="B57" s="26" t="e">
        <f t="shared" si="1"/>
        <v>#N/A</v>
      </c>
      <c r="C57" s="40" t="e">
        <f t="shared" si="1"/>
        <v>#N/A</v>
      </c>
      <c r="D57" s="41" t="e">
        <f t="shared" si="1"/>
        <v>#N/A</v>
      </c>
      <c r="E57" s="41" t="e">
        <f t="shared" si="1"/>
        <v>#N/A</v>
      </c>
      <c r="F57" s="41" t="e">
        <f t="shared" si="1"/>
        <v>#N/A</v>
      </c>
      <c r="G57" s="41" t="e">
        <f t="shared" si="1"/>
        <v>#N/A</v>
      </c>
      <c r="H57" s="41" t="e">
        <f t="shared" si="1"/>
        <v>#N/A</v>
      </c>
      <c r="I57" s="41" t="e">
        <f t="shared" si="1"/>
        <v>#N/A</v>
      </c>
      <c r="J57" s="6" t="e">
        <f t="shared" si="2"/>
        <v>#N/A</v>
      </c>
      <c r="K57" s="6" t="e">
        <f t="shared" si="3"/>
        <v>#N/A</v>
      </c>
      <c r="L57" s="6" t="e">
        <f t="shared" si="4"/>
        <v>#N/A</v>
      </c>
      <c r="P57" s="26"/>
      <c r="Q57" s="40"/>
      <c r="R57" s="41"/>
      <c r="S57" s="41"/>
      <c r="T57" s="41"/>
      <c r="U57" s="41"/>
      <c r="V57" s="41"/>
      <c r="W57" s="41"/>
    </row>
    <row r="58" ht="12.75" customHeight="1">
      <c r="A58" s="6" t="n">
        <v>10</v>
      </c>
      <c r="B58" s="26" t="e">
        <f t="shared" si="1"/>
        <v>#N/A</v>
      </c>
      <c r="C58" s="40" t="e">
        <f t="shared" si="1"/>
        <v>#N/A</v>
      </c>
      <c r="D58" s="41" t="e">
        <f t="shared" si="1"/>
        <v>#N/A</v>
      </c>
      <c r="E58" s="41" t="e">
        <f t="shared" si="1"/>
        <v>#N/A</v>
      </c>
      <c r="F58" s="41" t="e">
        <f t="shared" si="1"/>
        <v>#N/A</v>
      </c>
      <c r="G58" s="41" t="e">
        <f t="shared" si="1"/>
        <v>#N/A</v>
      </c>
      <c r="H58" s="41" t="e">
        <f t="shared" si="1"/>
        <v>#N/A</v>
      </c>
      <c r="I58" s="41" t="e">
        <f t="shared" si="1"/>
        <v>#N/A</v>
      </c>
      <c r="J58" s="6" t="e">
        <f t="shared" si="2"/>
        <v>#N/A</v>
      </c>
      <c r="K58" s="6" t="e">
        <f t="shared" si="3"/>
        <v>#N/A</v>
      </c>
      <c r="L58" s="6" t="e">
        <f t="shared" si="4"/>
        <v>#N/A</v>
      </c>
      <c r="P58" s="26"/>
      <c r="Q58" s="40"/>
      <c r="R58" s="41"/>
      <c r="S58" s="41"/>
      <c r="T58" s="41"/>
      <c r="U58" s="41"/>
      <c r="V58" s="41"/>
      <c r="W58" s="41"/>
    </row>
    <row r="59" ht="12.75" customHeight="1">
      <c r="A59" s="6" t="n">
        <v>11</v>
      </c>
      <c r="B59" s="26" t="e">
        <f t="shared" ref="B59:I68" si="5">VLOOKUP($A59,$A$84:$I$115,B$47,FALSE)</f>
        <v>#N/A</v>
      </c>
      <c r="C59" s="40" t="e">
        <f t="shared" si="5"/>
        <v>#N/A</v>
      </c>
      <c r="D59" s="41" t="e">
        <f t="shared" si="5"/>
        <v>#N/A</v>
      </c>
      <c r="E59" s="41" t="e">
        <f t="shared" si="5"/>
        <v>#N/A</v>
      </c>
      <c r="F59" s="41" t="e">
        <f t="shared" si="5"/>
        <v>#N/A</v>
      </c>
      <c r="G59" s="41" t="e">
        <f t="shared" si="5"/>
        <v>#N/A</v>
      </c>
      <c r="H59" s="41" t="e">
        <f t="shared" si="5"/>
        <v>#N/A</v>
      </c>
      <c r="I59" s="41" t="e">
        <f t="shared" si="5"/>
        <v>#N/A</v>
      </c>
      <c r="J59" s="6" t="e">
        <f t="shared" si="2"/>
        <v>#N/A</v>
      </c>
      <c r="K59" s="6" t="e">
        <f t="shared" si="3"/>
        <v>#N/A</v>
      </c>
      <c r="L59" s="6" t="e">
        <f t="shared" si="4"/>
        <v>#N/A</v>
      </c>
      <c r="P59" s="26"/>
      <c r="Q59" s="40"/>
      <c r="R59" s="41"/>
      <c r="S59" s="41"/>
      <c r="T59" s="41"/>
      <c r="U59" s="41"/>
      <c r="V59" s="41"/>
      <c r="W59" s="41"/>
    </row>
    <row r="60" ht="12.75" customHeight="1">
      <c r="A60" s="6" t="n">
        <v>12</v>
      </c>
      <c r="B60" s="26" t="e">
        <f t="shared" si="5"/>
        <v>#N/A</v>
      </c>
      <c r="C60" s="40" t="e">
        <f t="shared" si="5"/>
        <v>#N/A</v>
      </c>
      <c r="D60" s="41" t="e">
        <f t="shared" si="5"/>
        <v>#N/A</v>
      </c>
      <c r="E60" s="41" t="e">
        <f t="shared" si="5"/>
        <v>#N/A</v>
      </c>
      <c r="F60" s="41" t="e">
        <f t="shared" si="5"/>
        <v>#N/A</v>
      </c>
      <c r="G60" s="41" t="e">
        <f t="shared" si="5"/>
        <v>#N/A</v>
      </c>
      <c r="H60" s="41" t="e">
        <f t="shared" si="5"/>
        <v>#N/A</v>
      </c>
      <c r="I60" s="41" t="e">
        <f t="shared" si="5"/>
        <v>#N/A</v>
      </c>
      <c r="J60" s="6" t="e">
        <f t="shared" si="2"/>
        <v>#N/A</v>
      </c>
      <c r="K60" s="6" t="e">
        <f t="shared" si="3"/>
        <v>#N/A</v>
      </c>
      <c r="L60" s="6" t="e">
        <f t="shared" si="4"/>
        <v>#N/A</v>
      </c>
      <c r="P60" s="26"/>
      <c r="Q60" s="40"/>
      <c r="R60" s="41"/>
      <c r="S60" s="41"/>
      <c r="T60" s="41"/>
      <c r="U60" s="41"/>
      <c r="V60" s="41"/>
      <c r="W60" s="41"/>
    </row>
    <row r="61" ht="12.75" customHeight="1">
      <c r="A61" s="6" t="n">
        <v>13</v>
      </c>
      <c r="B61" s="26" t="e">
        <f t="shared" si="5"/>
        <v>#N/A</v>
      </c>
      <c r="C61" s="40" t="e">
        <f t="shared" si="5"/>
        <v>#N/A</v>
      </c>
      <c r="D61" s="41" t="e">
        <f t="shared" si="5"/>
        <v>#N/A</v>
      </c>
      <c r="E61" s="41" t="e">
        <f t="shared" si="5"/>
        <v>#N/A</v>
      </c>
      <c r="F61" s="41" t="e">
        <f t="shared" si="5"/>
        <v>#N/A</v>
      </c>
      <c r="G61" s="41" t="e">
        <f t="shared" si="5"/>
        <v>#N/A</v>
      </c>
      <c r="H61" s="41" t="e">
        <f t="shared" si="5"/>
        <v>#N/A</v>
      </c>
      <c r="I61" s="41" t="e">
        <f t="shared" si="5"/>
        <v>#N/A</v>
      </c>
      <c r="J61" s="6" t="e">
        <f t="shared" si="2"/>
        <v>#N/A</v>
      </c>
      <c r="K61" s="6" t="e">
        <f t="shared" si="3"/>
        <v>#N/A</v>
      </c>
      <c r="L61" s="6" t="e">
        <f t="shared" si="4"/>
        <v>#N/A</v>
      </c>
      <c r="P61" s="26"/>
      <c r="Q61" s="40"/>
      <c r="R61" s="41"/>
      <c r="S61" s="41"/>
      <c r="T61" s="41"/>
      <c r="U61" s="41"/>
      <c r="V61" s="41"/>
      <c r="W61" s="41"/>
    </row>
    <row r="62" ht="12.75" customHeight="1">
      <c r="A62" s="6" t="n">
        <v>14</v>
      </c>
      <c r="B62" s="26" t="e">
        <f t="shared" si="5"/>
        <v>#N/A</v>
      </c>
      <c r="C62" s="40" t="e">
        <f t="shared" si="5"/>
        <v>#N/A</v>
      </c>
      <c r="D62" s="41" t="e">
        <f t="shared" si="5"/>
        <v>#N/A</v>
      </c>
      <c r="E62" s="41" t="e">
        <f t="shared" si="5"/>
        <v>#N/A</v>
      </c>
      <c r="F62" s="41" t="e">
        <f t="shared" si="5"/>
        <v>#N/A</v>
      </c>
      <c r="G62" s="41" t="e">
        <f t="shared" si="5"/>
        <v>#N/A</v>
      </c>
      <c r="H62" s="41" t="e">
        <f t="shared" si="5"/>
        <v>#N/A</v>
      </c>
      <c r="I62" s="41" t="e">
        <f t="shared" si="5"/>
        <v>#N/A</v>
      </c>
      <c r="J62" s="6" t="e">
        <f t="shared" si="2"/>
        <v>#N/A</v>
      </c>
      <c r="K62" s="6" t="e">
        <f t="shared" si="3"/>
        <v>#N/A</v>
      </c>
      <c r="L62" s="6" t="e">
        <f t="shared" si="4"/>
        <v>#N/A</v>
      </c>
      <c r="P62" s="26"/>
      <c r="Q62" s="40"/>
      <c r="R62" s="41"/>
      <c r="S62" s="41"/>
      <c r="T62" s="41"/>
      <c r="U62" s="41"/>
      <c r="V62" s="41"/>
      <c r="W62" s="41"/>
    </row>
    <row r="63" ht="12.75" customHeight="1">
      <c r="A63" s="6" t="n">
        <v>15</v>
      </c>
      <c r="B63" s="26" t="e">
        <f t="shared" si="5"/>
        <v>#N/A</v>
      </c>
      <c r="C63" s="40" t="e">
        <f t="shared" si="5"/>
        <v>#N/A</v>
      </c>
      <c r="D63" s="41" t="e">
        <f t="shared" si="5"/>
        <v>#N/A</v>
      </c>
      <c r="E63" s="41" t="e">
        <f t="shared" si="5"/>
        <v>#N/A</v>
      </c>
      <c r="F63" s="41" t="e">
        <f t="shared" si="5"/>
        <v>#N/A</v>
      </c>
      <c r="G63" s="41" t="e">
        <f t="shared" si="5"/>
        <v>#N/A</v>
      </c>
      <c r="H63" s="41" t="e">
        <f t="shared" si="5"/>
        <v>#N/A</v>
      </c>
      <c r="I63" s="41" t="e">
        <f t="shared" si="5"/>
        <v>#N/A</v>
      </c>
      <c r="J63" s="6" t="e">
        <f t="shared" si="2"/>
        <v>#N/A</v>
      </c>
      <c r="K63" s="6" t="e">
        <f t="shared" si="3"/>
        <v>#N/A</v>
      </c>
      <c r="L63" s="6" t="e">
        <f t="shared" si="4"/>
        <v>#N/A</v>
      </c>
      <c r="P63" s="26"/>
      <c r="Q63" s="40"/>
      <c r="R63" s="41"/>
      <c r="S63" s="41"/>
      <c r="T63" s="41"/>
      <c r="U63" s="41"/>
      <c r="V63" s="41"/>
      <c r="W63" s="41"/>
    </row>
    <row r="64" ht="12.75" customHeight="1">
      <c r="A64" s="6" t="n">
        <v>16</v>
      </c>
      <c r="B64" s="26" t="e">
        <f t="shared" si="5"/>
        <v>#N/A</v>
      </c>
      <c r="C64" s="40" t="e">
        <f t="shared" si="5"/>
        <v>#N/A</v>
      </c>
      <c r="D64" s="41" t="e">
        <f t="shared" si="5"/>
        <v>#N/A</v>
      </c>
      <c r="E64" s="41" t="e">
        <f t="shared" si="5"/>
        <v>#N/A</v>
      </c>
      <c r="F64" s="41" t="e">
        <f t="shared" si="5"/>
        <v>#N/A</v>
      </c>
      <c r="G64" s="41" t="e">
        <f t="shared" si="5"/>
        <v>#N/A</v>
      </c>
      <c r="H64" s="41" t="e">
        <f t="shared" si="5"/>
        <v>#N/A</v>
      </c>
      <c r="I64" s="41" t="e">
        <f t="shared" si="5"/>
        <v>#N/A</v>
      </c>
      <c r="J64" s="6" t="e">
        <f t="shared" si="2"/>
        <v>#N/A</v>
      </c>
      <c r="K64" s="6" t="e">
        <f t="shared" si="3"/>
        <v>#N/A</v>
      </c>
      <c r="L64" s="6" t="e">
        <f t="shared" si="4"/>
        <v>#N/A</v>
      </c>
    </row>
    <row r="65" ht="12.75" customHeight="1">
      <c r="A65" s="6" t="n">
        <v>17</v>
      </c>
      <c r="B65" s="26" t="e">
        <f t="shared" si="5"/>
        <v>#N/A</v>
      </c>
      <c r="C65" s="40" t="e">
        <f t="shared" si="5"/>
        <v>#N/A</v>
      </c>
      <c r="D65" s="41" t="e">
        <f t="shared" si="5"/>
        <v>#N/A</v>
      </c>
      <c r="E65" s="41" t="e">
        <f t="shared" si="5"/>
        <v>#N/A</v>
      </c>
      <c r="F65" s="41" t="e">
        <f t="shared" si="5"/>
        <v>#N/A</v>
      </c>
      <c r="G65" s="41" t="e">
        <f t="shared" si="5"/>
        <v>#N/A</v>
      </c>
      <c r="H65" s="41" t="e">
        <f t="shared" si="5"/>
        <v>#N/A</v>
      </c>
      <c r="I65" s="41" t="e">
        <f t="shared" si="5"/>
        <v>#N/A</v>
      </c>
      <c r="J65" s="6" t="e">
        <f t="shared" si="2"/>
        <v>#N/A</v>
      </c>
      <c r="K65" s="6" t="e">
        <f t="shared" si="3"/>
        <v>#N/A</v>
      </c>
      <c r="L65" s="6" t="e">
        <f t="shared" si="4"/>
        <v>#N/A</v>
      </c>
    </row>
    <row r="66" ht="12.75" customHeight="1">
      <c r="A66" s="6" t="n">
        <v>18</v>
      </c>
      <c r="B66" s="26" t="e">
        <f t="shared" si="5"/>
        <v>#N/A</v>
      </c>
      <c r="C66" s="40" t="e">
        <f t="shared" si="5"/>
        <v>#N/A</v>
      </c>
      <c r="D66" s="41" t="e">
        <f t="shared" si="5"/>
        <v>#N/A</v>
      </c>
      <c r="E66" s="41" t="e">
        <f t="shared" si="5"/>
        <v>#N/A</v>
      </c>
      <c r="F66" s="41" t="e">
        <f t="shared" si="5"/>
        <v>#N/A</v>
      </c>
      <c r="G66" s="41" t="e">
        <f t="shared" si="5"/>
        <v>#N/A</v>
      </c>
      <c r="H66" s="41" t="e">
        <f t="shared" si="5"/>
        <v>#N/A</v>
      </c>
      <c r="I66" s="41" t="e">
        <f t="shared" si="5"/>
        <v>#N/A</v>
      </c>
      <c r="J66" s="6" t="e">
        <f t="shared" si="2"/>
        <v>#N/A</v>
      </c>
      <c r="K66" s="6" t="e">
        <f t="shared" si="3"/>
        <v>#N/A</v>
      </c>
      <c r="L66" s="6" t="e">
        <f t="shared" si="4"/>
        <v>#N/A</v>
      </c>
    </row>
    <row r="67" ht="12.75" customHeight="1">
      <c r="A67" s="6" t="n">
        <v>19</v>
      </c>
      <c r="B67" s="26" t="e">
        <f t="shared" si="5"/>
        <v>#N/A</v>
      </c>
      <c r="C67" s="40" t="e">
        <f t="shared" si="5"/>
        <v>#N/A</v>
      </c>
      <c r="D67" s="41" t="e">
        <f t="shared" si="5"/>
        <v>#N/A</v>
      </c>
      <c r="E67" s="41" t="e">
        <f t="shared" si="5"/>
        <v>#N/A</v>
      </c>
      <c r="F67" s="41" t="e">
        <f t="shared" si="5"/>
        <v>#N/A</v>
      </c>
      <c r="G67" s="41" t="e">
        <f t="shared" si="5"/>
        <v>#N/A</v>
      </c>
      <c r="H67" s="41" t="e">
        <f t="shared" si="5"/>
        <v>#N/A</v>
      </c>
      <c r="I67" s="41" t="e">
        <f t="shared" si="5"/>
        <v>#N/A</v>
      </c>
      <c r="J67" s="6" t="e">
        <f t="shared" si="2"/>
        <v>#N/A</v>
      </c>
      <c r="K67" s="6" t="e">
        <f t="shared" si="3"/>
        <v>#N/A</v>
      </c>
      <c r="L67" s="6" t="e">
        <f t="shared" si="4"/>
        <v>#N/A</v>
      </c>
    </row>
    <row r="68" ht="12.75" customHeight="1">
      <c r="A68" s="6" t="n">
        <v>20</v>
      </c>
      <c r="B68" s="26" t="e">
        <f t="shared" si="5"/>
        <v>#N/A</v>
      </c>
      <c r="C68" s="40" t="e">
        <f t="shared" si="5"/>
        <v>#N/A</v>
      </c>
      <c r="D68" s="41" t="e">
        <f t="shared" si="5"/>
        <v>#N/A</v>
      </c>
      <c r="E68" s="41" t="e">
        <f t="shared" si="5"/>
        <v>#N/A</v>
      </c>
      <c r="F68" s="41" t="e">
        <f t="shared" si="5"/>
        <v>#N/A</v>
      </c>
      <c r="G68" s="41" t="e">
        <f t="shared" si="5"/>
        <v>#N/A</v>
      </c>
      <c r="H68" s="41" t="e">
        <f t="shared" si="5"/>
        <v>#N/A</v>
      </c>
      <c r="I68" s="41" t="e">
        <f t="shared" si="5"/>
        <v>#N/A</v>
      </c>
      <c r="J68" s="6" t="e">
        <f t="shared" si="2"/>
        <v>#N/A</v>
      </c>
      <c r="K68" s="6" t="e">
        <f t="shared" si="3"/>
        <v>#N/A</v>
      </c>
      <c r="L68" s="6" t="e">
        <f t="shared" si="4"/>
        <v>#N/A</v>
      </c>
    </row>
    <row r="69" ht="12.75" customHeight="1">
      <c r="A69" s="6" t="n">
        <v>21</v>
      </c>
      <c r="B69" s="26" t="e">
        <f t="shared" ref="B69:I80" si="6">VLOOKUP($A69,$A$84:$I$115,B$47,FALSE)</f>
        <v>#N/A</v>
      </c>
      <c r="C69" s="40" t="e">
        <f t="shared" si="6"/>
        <v>#N/A</v>
      </c>
      <c r="D69" s="41" t="e">
        <f t="shared" si="6"/>
        <v>#N/A</v>
      </c>
      <c r="E69" s="41" t="e">
        <f t="shared" si="6"/>
        <v>#N/A</v>
      </c>
      <c r="F69" s="41" t="e">
        <f t="shared" si="6"/>
        <v>#N/A</v>
      </c>
      <c r="G69" s="41" t="e">
        <f t="shared" si="6"/>
        <v>#N/A</v>
      </c>
      <c r="H69" s="41" t="e">
        <f t="shared" si="6"/>
        <v>#N/A</v>
      </c>
      <c r="I69" s="41" t="e">
        <f t="shared" si="6"/>
        <v>#N/A</v>
      </c>
      <c r="J69" s="6" t="e">
        <f t="shared" si="2"/>
        <v>#N/A</v>
      </c>
      <c r="K69" s="6" t="e">
        <f t="shared" si="3"/>
        <v>#N/A</v>
      </c>
      <c r="L69" s="6" t="e">
        <f t="shared" si="4"/>
        <v>#N/A</v>
      </c>
    </row>
    <row r="70" ht="12.75" customHeight="1">
      <c r="A70" s="6" t="n">
        <v>22</v>
      </c>
      <c r="B70" s="26" t="e">
        <f t="shared" si="6"/>
        <v>#N/A</v>
      </c>
      <c r="C70" s="40" t="e">
        <f t="shared" si="6"/>
        <v>#N/A</v>
      </c>
      <c r="D70" s="41" t="e">
        <f t="shared" si="6"/>
        <v>#N/A</v>
      </c>
      <c r="E70" s="41" t="e">
        <f t="shared" si="6"/>
        <v>#N/A</v>
      </c>
      <c r="F70" s="41" t="e">
        <f t="shared" si="6"/>
        <v>#N/A</v>
      </c>
      <c r="G70" s="41" t="e">
        <f t="shared" si="6"/>
        <v>#N/A</v>
      </c>
      <c r="H70" s="41" t="e">
        <f t="shared" si="6"/>
        <v>#N/A</v>
      </c>
      <c r="I70" s="41" t="e">
        <f t="shared" si="6"/>
        <v>#N/A</v>
      </c>
      <c r="J70" s="6" t="e">
        <f t="shared" si="2"/>
        <v>#N/A</v>
      </c>
      <c r="K70" s="6" t="e">
        <f t="shared" si="3"/>
        <v>#N/A</v>
      </c>
      <c r="L70" s="6" t="e">
        <f t="shared" si="4"/>
        <v>#N/A</v>
      </c>
    </row>
    <row r="71" ht="12.75" customHeight="1">
      <c r="A71" s="6" t="n">
        <v>23</v>
      </c>
      <c r="B71" s="26" t="e">
        <f t="shared" si="6"/>
        <v>#N/A</v>
      </c>
      <c r="C71" s="40" t="e">
        <f t="shared" si="6"/>
        <v>#N/A</v>
      </c>
      <c r="D71" s="41" t="e">
        <f t="shared" si="6"/>
        <v>#N/A</v>
      </c>
      <c r="E71" s="41" t="e">
        <f t="shared" si="6"/>
        <v>#N/A</v>
      </c>
      <c r="F71" s="41" t="e">
        <f t="shared" si="6"/>
        <v>#N/A</v>
      </c>
      <c r="G71" s="41" t="e">
        <f t="shared" si="6"/>
        <v>#N/A</v>
      </c>
      <c r="H71" s="41" t="e">
        <f t="shared" si="6"/>
        <v>#N/A</v>
      </c>
      <c r="I71" s="41" t="e">
        <f t="shared" si="6"/>
        <v>#N/A</v>
      </c>
      <c r="J71" s="6" t="e">
        <f t="shared" si="2"/>
        <v>#N/A</v>
      </c>
      <c r="K71" s="6" t="e">
        <f t="shared" si="3"/>
        <v>#N/A</v>
      </c>
      <c r="L71" s="6" t="e">
        <f t="shared" si="4"/>
        <v>#N/A</v>
      </c>
    </row>
    <row r="72" ht="12.75" customHeight="1">
      <c r="A72" s="6" t="n">
        <v>24</v>
      </c>
      <c r="B72" s="26" t="e">
        <f t="shared" si="6"/>
        <v>#N/A</v>
      </c>
      <c r="C72" s="40" t="e">
        <f t="shared" si="6"/>
        <v>#N/A</v>
      </c>
      <c r="D72" s="41" t="e">
        <f t="shared" si="6"/>
        <v>#N/A</v>
      </c>
      <c r="E72" s="41" t="e">
        <f t="shared" si="6"/>
        <v>#N/A</v>
      </c>
      <c r="F72" s="41" t="e">
        <f t="shared" si="6"/>
        <v>#N/A</v>
      </c>
      <c r="G72" s="41" t="e">
        <f t="shared" si="6"/>
        <v>#N/A</v>
      </c>
      <c r="H72" s="41" t="e">
        <f t="shared" si="6"/>
        <v>#N/A</v>
      </c>
      <c r="I72" s="41" t="e">
        <f t="shared" si="6"/>
        <v>#N/A</v>
      </c>
      <c r="J72" s="6" t="e">
        <f t="shared" si="2"/>
        <v>#N/A</v>
      </c>
      <c r="K72" s="6" t="e">
        <f t="shared" si="3"/>
        <v>#N/A</v>
      </c>
      <c r="L72" s="6" t="e">
        <f t="shared" si="4"/>
        <v>#N/A</v>
      </c>
    </row>
    <row r="73" ht="12.75" customHeight="1">
      <c r="A73" s="6" t="n">
        <v>25</v>
      </c>
      <c r="B73" s="26" t="e">
        <f t="shared" si="6"/>
        <v>#N/A</v>
      </c>
      <c r="C73" s="40" t="e">
        <f t="shared" si="6"/>
        <v>#N/A</v>
      </c>
      <c r="D73" s="41" t="e">
        <f t="shared" si="6"/>
        <v>#N/A</v>
      </c>
      <c r="E73" s="41" t="e">
        <f t="shared" si="6"/>
        <v>#N/A</v>
      </c>
      <c r="F73" s="41" t="e">
        <f t="shared" si="6"/>
        <v>#N/A</v>
      </c>
      <c r="G73" s="41" t="e">
        <f t="shared" si="6"/>
        <v>#N/A</v>
      </c>
      <c r="H73" s="41" t="e">
        <f t="shared" si="6"/>
        <v>#N/A</v>
      </c>
      <c r="I73" s="41" t="e">
        <f t="shared" si="6"/>
        <v>#N/A</v>
      </c>
      <c r="J73" s="6" t="e">
        <f t="shared" si="2"/>
        <v>#N/A</v>
      </c>
      <c r="K73" s="6" t="e">
        <f t="shared" si="3"/>
        <v>#N/A</v>
      </c>
      <c r="L73" s="6" t="e">
        <f t="shared" si="4"/>
        <v>#N/A</v>
      </c>
    </row>
    <row r="74" ht="12.75" customHeight="1">
      <c r="A74" s="6" t="n">
        <v>26</v>
      </c>
      <c r="B74" s="26" t="e">
        <f t="shared" si="6"/>
        <v>#N/A</v>
      </c>
      <c r="C74" s="40" t="e">
        <f t="shared" si="6"/>
        <v>#N/A</v>
      </c>
      <c r="D74" s="41" t="e">
        <f t="shared" si="6"/>
        <v>#N/A</v>
      </c>
      <c r="E74" s="41" t="e">
        <f t="shared" si="6"/>
        <v>#N/A</v>
      </c>
      <c r="F74" s="41" t="e">
        <f t="shared" si="6"/>
        <v>#N/A</v>
      </c>
      <c r="G74" s="41" t="e">
        <f t="shared" si="6"/>
        <v>#N/A</v>
      </c>
      <c r="H74" s="41" t="e">
        <f t="shared" si="6"/>
        <v>#N/A</v>
      </c>
      <c r="I74" s="41" t="e">
        <f t="shared" si="6"/>
        <v>#N/A</v>
      </c>
      <c r="J74" s="6" t="e">
        <f t="shared" si="2"/>
        <v>#N/A</v>
      </c>
      <c r="K74" s="6" t="e">
        <f t="shared" si="3"/>
        <v>#N/A</v>
      </c>
      <c r="L74" s="6" t="e">
        <f t="shared" si="4"/>
        <v>#N/A</v>
      </c>
    </row>
    <row r="75" ht="12.75" customHeight="1">
      <c r="A75" s="6" t="n">
        <v>27</v>
      </c>
      <c r="B75" s="26" t="e">
        <f t="shared" si="6"/>
        <v>#N/A</v>
      </c>
      <c r="C75" s="40" t="e">
        <f t="shared" si="6"/>
        <v>#N/A</v>
      </c>
      <c r="D75" s="41" t="e">
        <f t="shared" si="6"/>
        <v>#N/A</v>
      </c>
      <c r="E75" s="41" t="e">
        <f t="shared" si="6"/>
        <v>#N/A</v>
      </c>
      <c r="F75" s="41" t="e">
        <f t="shared" si="6"/>
        <v>#N/A</v>
      </c>
      <c r="G75" s="41" t="e">
        <f t="shared" si="6"/>
        <v>#N/A</v>
      </c>
      <c r="H75" s="41" t="e">
        <f t="shared" si="6"/>
        <v>#N/A</v>
      </c>
      <c r="I75" s="41" t="e">
        <f t="shared" si="6"/>
        <v>#N/A</v>
      </c>
      <c r="J75" s="6" t="e">
        <f t="shared" si="2"/>
        <v>#N/A</v>
      </c>
      <c r="K75" s="6" t="e">
        <f t="shared" si="3"/>
        <v>#N/A</v>
      </c>
      <c r="L75" s="6" t="e">
        <f t="shared" si="4"/>
        <v>#N/A</v>
      </c>
    </row>
    <row r="76" ht="12.75" customHeight="1">
      <c r="A76" s="6" t="n">
        <v>28</v>
      </c>
      <c r="B76" s="26" t="e">
        <f t="shared" si="6"/>
        <v>#N/A</v>
      </c>
      <c r="C76" s="40" t="e">
        <f t="shared" si="6"/>
        <v>#N/A</v>
      </c>
      <c r="D76" s="41" t="e">
        <f t="shared" si="6"/>
        <v>#N/A</v>
      </c>
      <c r="E76" s="41" t="e">
        <f t="shared" si="6"/>
        <v>#N/A</v>
      </c>
      <c r="F76" s="41" t="e">
        <f t="shared" si="6"/>
        <v>#N/A</v>
      </c>
      <c r="G76" s="41" t="e">
        <f t="shared" si="6"/>
        <v>#N/A</v>
      </c>
      <c r="H76" s="41" t="e">
        <f t="shared" si="6"/>
        <v>#N/A</v>
      </c>
      <c r="I76" s="41" t="e">
        <f t="shared" si="6"/>
        <v>#N/A</v>
      </c>
      <c r="J76" s="6" t="e">
        <f t="shared" si="2"/>
        <v>#N/A</v>
      </c>
      <c r="K76" s="6" t="e">
        <f t="shared" si="3"/>
        <v>#N/A</v>
      </c>
      <c r="L76" s="6" t="e">
        <f t="shared" si="4"/>
        <v>#N/A</v>
      </c>
    </row>
    <row r="77" ht="12.75" customHeight="1">
      <c r="A77" s="6" t="n">
        <v>29</v>
      </c>
      <c r="B77" s="26" t="e">
        <f t="shared" si="6"/>
        <v>#N/A</v>
      </c>
      <c r="C77" s="40" t="e">
        <f t="shared" si="6"/>
        <v>#N/A</v>
      </c>
      <c r="D77" s="41" t="e">
        <f t="shared" si="6"/>
        <v>#N/A</v>
      </c>
      <c r="E77" s="41" t="e">
        <f t="shared" si="6"/>
        <v>#N/A</v>
      </c>
      <c r="F77" s="41" t="e">
        <f t="shared" si="6"/>
        <v>#N/A</v>
      </c>
      <c r="G77" s="41" t="e">
        <f t="shared" si="6"/>
        <v>#N/A</v>
      </c>
      <c r="H77" s="41" t="e">
        <f t="shared" si="6"/>
        <v>#N/A</v>
      </c>
      <c r="I77" s="41" t="e">
        <f t="shared" si="6"/>
        <v>#N/A</v>
      </c>
      <c r="J77" s="6" t="e">
        <f t="shared" si="2"/>
        <v>#N/A</v>
      </c>
      <c r="K77" s="6" t="e">
        <f t="shared" si="3"/>
        <v>#N/A</v>
      </c>
      <c r="L77" s="6" t="e">
        <f t="shared" si="4"/>
        <v>#N/A</v>
      </c>
    </row>
    <row r="78" ht="12.75" customHeight="1">
      <c r="A78" s="6" t="n">
        <v>30</v>
      </c>
      <c r="B78" s="26" t="e">
        <f t="shared" si="6"/>
        <v>#N/A</v>
      </c>
      <c r="C78" s="40" t="e">
        <f t="shared" si="6"/>
        <v>#N/A</v>
      </c>
      <c r="D78" s="41" t="e">
        <f t="shared" si="6"/>
        <v>#N/A</v>
      </c>
      <c r="E78" s="41" t="e">
        <f t="shared" si="6"/>
        <v>#N/A</v>
      </c>
      <c r="F78" s="41" t="e">
        <f t="shared" si="6"/>
        <v>#N/A</v>
      </c>
      <c r="G78" s="41" t="e">
        <f t="shared" si="6"/>
        <v>#N/A</v>
      </c>
      <c r="H78" s="41" t="e">
        <f t="shared" si="6"/>
        <v>#N/A</v>
      </c>
      <c r="I78" s="41" t="e">
        <f t="shared" si="6"/>
        <v>#N/A</v>
      </c>
      <c r="J78" s="6" t="e">
        <f t="shared" si="2"/>
        <v>#N/A</v>
      </c>
      <c r="K78" s="6" t="e">
        <f t="shared" si="3"/>
        <v>#N/A</v>
      </c>
      <c r="L78" s="6" t="e">
        <f t="shared" si="4"/>
        <v>#N/A</v>
      </c>
    </row>
    <row r="79" ht="12.75" customHeight="1">
      <c r="A79" s="6" t="n">
        <v>31</v>
      </c>
      <c r="B79" s="26" t="e">
        <f t="shared" si="6"/>
        <v>#N/A</v>
      </c>
      <c r="C79" s="40" t="e">
        <f t="shared" si="6"/>
        <v>#N/A</v>
      </c>
      <c r="D79" s="41" t="e">
        <f t="shared" si="6"/>
        <v>#N/A</v>
      </c>
      <c r="E79" s="41" t="e">
        <f t="shared" si="6"/>
        <v>#N/A</v>
      </c>
      <c r="F79" s="41" t="e">
        <f t="shared" si="6"/>
        <v>#N/A</v>
      </c>
      <c r="G79" s="41" t="e">
        <f t="shared" si="6"/>
        <v>#N/A</v>
      </c>
      <c r="H79" s="41" t="e">
        <f t="shared" si="6"/>
        <v>#N/A</v>
      </c>
      <c r="I79" s="41" t="e">
        <f t="shared" si="6"/>
        <v>#N/A</v>
      </c>
      <c r="J79" s="6" t="e">
        <f t="shared" si="2"/>
        <v>#N/A</v>
      </c>
      <c r="K79" s="6" t="e">
        <f t="shared" si="3"/>
        <v>#N/A</v>
      </c>
      <c r="L79" s="6" t="e">
        <f t="shared" si="4"/>
        <v>#N/A</v>
      </c>
    </row>
    <row r="80" ht="12.75" customHeight="1">
      <c r="A80" s="6" t="n">
        <v>32</v>
      </c>
      <c r="B80" s="26" t="e">
        <f t="shared" si="6"/>
        <v>#N/A</v>
      </c>
      <c r="C80" s="40" t="e">
        <f t="shared" si="6"/>
        <v>#N/A</v>
      </c>
      <c r="D80" s="41" t="e">
        <f t="shared" si="6"/>
        <v>#N/A</v>
      </c>
      <c r="E80" s="41" t="e">
        <f t="shared" si="6"/>
        <v>#N/A</v>
      </c>
      <c r="F80" s="41" t="e">
        <f t="shared" si="6"/>
        <v>#N/A</v>
      </c>
      <c r="G80" s="41" t="e">
        <f t="shared" si="6"/>
        <v>#N/A</v>
      </c>
      <c r="H80" s="41" t="e">
        <f t="shared" si="6"/>
        <v>#N/A</v>
      </c>
      <c r="I80" s="41" t="e">
        <f t="shared" si="6"/>
        <v>#N/A</v>
      </c>
      <c r="J80" s="6" t="e">
        <f t="shared" si="2"/>
        <v>#N/A</v>
      </c>
      <c r="K80" s="6" t="e">
        <f t="shared" si="3"/>
        <v>#N/A</v>
      </c>
      <c r="L80" s="6" t="e">
        <f t="shared" si="4"/>
        <v>#N/A</v>
      </c>
    </row>
    <row r="81" ht="12.75" customHeight="1">
      <c r="B81" s="26"/>
      <c r="C81" s="42"/>
      <c r="D81" s="42"/>
      <c r="E81" s="42"/>
      <c r="F81" s="42"/>
      <c r="G81" s="42"/>
      <c r="H81" s="42"/>
      <c r="I81" s="42"/>
    </row>
    <row r="82">
      <c r="B82" s="6" t="n">
        <v>1</v>
      </c>
      <c r="C82" s="38" t="n">
        <v>4</v>
      </c>
      <c r="D82" s="38" t="n">
        <v>10</v>
      </c>
      <c r="E82" s="38" t="n">
        <v>6</v>
      </c>
      <c r="F82" s="38" t="n">
        <v>19</v>
      </c>
      <c r="G82" s="38" t="n">
        <v>21</v>
      </c>
      <c r="H82" s="38" t="n">
        <v>18</v>
      </c>
      <c r="I82" s="43" t="n">
        <v>20</v>
      </c>
      <c r="Q82" s="38"/>
      <c r="R82" s="38"/>
      <c r="S82" s="38"/>
      <c r="T82" s="38"/>
      <c r="U82" s="38"/>
      <c r="V82" s="38"/>
      <c r="W82" s="43"/>
    </row>
    <row r="83" ht="14.25" customHeight="1">
      <c r="B83" s="26" t="s">
        <v>60</v>
      </c>
      <c r="C83" s="39" t="s">
        <v>54</v>
      </c>
      <c r="D83" s="39" t="s">
        <v>59</v>
      </c>
      <c r="E83" s="39" t="s">
        <v>53</v>
      </c>
      <c r="F83" s="39" t="s">
        <v>55</v>
      </c>
      <c r="G83" s="39" t="s">
        <v>56</v>
      </c>
      <c r="H83" s="39" t="s">
        <v>57</v>
      </c>
      <c r="I83" s="39" t="s">
        <v>58</v>
      </c>
      <c r="P83" s="26"/>
      <c r="Q83" s="39"/>
      <c r="R83" s="39"/>
      <c r="S83" s="39"/>
      <c r="T83" s="39"/>
      <c r="U83" s="39"/>
      <c r="V83" s="39"/>
      <c r="W83" s="39"/>
    </row>
    <row r="84" ht="12.75" customHeight="1">
      <c r="A84" s="6" t="e">
        <f t="shared" ref="A84:A115" si="7">RANK(C84,$C$84:$C$115,1)</f>
        <v>#N/A</v>
      </c>
      <c r="B84" s="26" t="s">
        <v>18</v>
      </c>
      <c r="C84" s="44" t="e">
        <f>VLOOKUP($B84&amp;"3",funnel_data!$A:$X,C$82,FALSE)</f>
        <v>#N/A</v>
      </c>
      <c r="D84" s="44" t="n">
        <v>1</v>
      </c>
      <c r="E84" s="44" t="e">
        <f>VLOOKUP($B84&amp;"3",funnel_data!$A:$X,E$82,FALSE)</f>
        <v>#N/A</v>
      </c>
      <c r="F84" s="44" t="e">
        <f>VLOOKUP($B84&amp;"3",funnel_data!$A:$X,F$82,FALSE)</f>
        <v>#N/A</v>
      </c>
      <c r="G84" s="44" t="e">
        <f>VLOOKUP($B84&amp;"3",funnel_data!$A:$X,G$82,FALSE)</f>
        <v>#N/A</v>
      </c>
      <c r="H84" s="44" t="e">
        <f>VLOOKUP($B84&amp;"3",funnel_data!$A:$X,H$82,FALSE)</f>
        <v>#N/A</v>
      </c>
      <c r="I84" s="44" t="e">
        <f>VLOOKUP($B84&amp;"3",funnel_data!$A:$X,I$82,FALSE)</f>
        <v>#N/A</v>
      </c>
      <c r="M84" s="45"/>
      <c r="N84" s="45"/>
    </row>
    <row r="85" ht="12.75" customHeight="1">
      <c r="A85" s="6" t="e">
        <f t="shared" si="7"/>
        <v>#N/A</v>
      </c>
      <c r="B85" s="26" t="s">
        <v>109</v>
      </c>
      <c r="C85" s="44" t="e">
        <f>VLOOKUP($B85&amp;"3",funnel_data!$A:$X,C$82,FALSE)</f>
        <v>#N/A</v>
      </c>
      <c r="D85" s="44" t="n">
        <v>1</v>
      </c>
      <c r="E85" s="44" t="e">
        <f>VLOOKUP($B85&amp;"3",funnel_data!$A:$X,E$82,FALSE)</f>
        <v>#N/A</v>
      </c>
      <c r="F85" s="44" t="e">
        <f>VLOOKUP($B85&amp;"3",funnel_data!$A:$X,F$82,FALSE)</f>
        <v>#N/A</v>
      </c>
      <c r="G85" s="44" t="e">
        <f>VLOOKUP($B85&amp;"3",funnel_data!$A:$X,G$82,FALSE)</f>
        <v>#N/A</v>
      </c>
      <c r="H85" s="44" t="e">
        <f>VLOOKUP($B85&amp;"3",funnel_data!$A:$X,H$82,FALSE)</f>
        <v>#N/A</v>
      </c>
      <c r="I85" s="44" t="e">
        <f>VLOOKUP($B85&amp;"3",funnel_data!$A:$X,I$82,FALSE)</f>
        <v>#N/A</v>
      </c>
      <c r="M85" s="45"/>
      <c r="N85" s="45"/>
    </row>
    <row r="86" ht="12.75" customHeight="1">
      <c r="A86" s="6" t="e">
        <f t="shared" si="7"/>
        <v>#N/A</v>
      </c>
      <c r="B86" s="26" t="s">
        <v>20</v>
      </c>
      <c r="C86" s="44" t="e">
        <f>VLOOKUP($B86&amp;"3",funnel_data!$A:$X,C$82,FALSE)</f>
        <v>#N/A</v>
      </c>
      <c r="D86" s="44" t="n">
        <v>1</v>
      </c>
      <c r="E86" s="44" t="e">
        <f>VLOOKUP($B86&amp;"3",funnel_data!$A:$X,E$82,FALSE)</f>
        <v>#N/A</v>
      </c>
      <c r="F86" s="44" t="e">
        <f>VLOOKUP($B86&amp;"3",funnel_data!$A:$X,F$82,FALSE)</f>
        <v>#N/A</v>
      </c>
      <c r="G86" s="44" t="e">
        <f>VLOOKUP($B86&amp;"3",funnel_data!$A:$X,G$82,FALSE)</f>
        <v>#N/A</v>
      </c>
      <c r="H86" s="44" t="e">
        <f>VLOOKUP($B86&amp;"3",funnel_data!$A:$X,H$82,FALSE)</f>
        <v>#N/A</v>
      </c>
      <c r="I86" s="44" t="e">
        <f>VLOOKUP($B86&amp;"3",funnel_data!$A:$X,I$82,FALSE)</f>
        <v>#N/A</v>
      </c>
      <c r="M86" s="45"/>
      <c r="N86" s="45"/>
    </row>
    <row r="87" ht="12.75" customHeight="1">
      <c r="A87" s="6" t="e">
        <f t="shared" si="7"/>
        <v>#N/A</v>
      </c>
      <c r="B87" s="26" t="s">
        <v>14</v>
      </c>
      <c r="C87" s="44" t="e">
        <f>VLOOKUP($B87&amp;"3",funnel_data!$A:$X,C$82,FALSE)</f>
        <v>#N/A</v>
      </c>
      <c r="D87" s="44" t="n">
        <v>1</v>
      </c>
      <c r="E87" s="44" t="e">
        <f>VLOOKUP($B87&amp;"3",funnel_data!$A:$X,E$82,FALSE)</f>
        <v>#N/A</v>
      </c>
      <c r="F87" s="44" t="e">
        <f>VLOOKUP($B87&amp;"3",funnel_data!$A:$X,F$82,FALSE)</f>
        <v>#N/A</v>
      </c>
      <c r="G87" s="44" t="e">
        <f>VLOOKUP($B87&amp;"3",funnel_data!$A:$X,G$82,FALSE)</f>
        <v>#N/A</v>
      </c>
      <c r="H87" s="44" t="e">
        <f>VLOOKUP($B87&amp;"3",funnel_data!$A:$X,H$82,FALSE)</f>
        <v>#N/A</v>
      </c>
      <c r="I87" s="44" t="e">
        <f>VLOOKUP($B87&amp;"3",funnel_data!$A:$X,I$82,FALSE)</f>
        <v>#N/A</v>
      </c>
      <c r="M87" s="45"/>
      <c r="N87" s="45"/>
    </row>
    <row r="88" ht="12.75" customHeight="1">
      <c r="A88" s="6" t="e">
        <f t="shared" si="7"/>
        <v>#N/A</v>
      </c>
      <c r="B88" s="26" t="s">
        <v>4</v>
      </c>
      <c r="C88" s="44" t="e">
        <f>VLOOKUP($B88&amp;"3",funnel_data!$A:$X,C$82,FALSE)</f>
        <v>#N/A</v>
      </c>
      <c r="D88" s="44" t="n">
        <v>1</v>
      </c>
      <c r="E88" s="44" t="e">
        <f>VLOOKUP($B88&amp;"3",funnel_data!$A:$X,E$82,FALSE)</f>
        <v>#N/A</v>
      </c>
      <c r="F88" s="44" t="e">
        <f>VLOOKUP($B88&amp;"3",funnel_data!$A:$X,F$82,FALSE)</f>
        <v>#N/A</v>
      </c>
      <c r="G88" s="44" t="e">
        <f>VLOOKUP($B88&amp;"3",funnel_data!$A:$X,G$82,FALSE)</f>
        <v>#N/A</v>
      </c>
      <c r="H88" s="44" t="e">
        <f>VLOOKUP($B88&amp;"3",funnel_data!$A:$X,H$82,FALSE)</f>
        <v>#N/A</v>
      </c>
      <c r="I88" s="44" t="e">
        <f>VLOOKUP($B88&amp;"3",funnel_data!$A:$X,I$82,FALSE)</f>
        <v>#N/A</v>
      </c>
      <c r="M88" s="45"/>
      <c r="N88" s="45"/>
    </row>
    <row r="89" ht="12.75" customHeight="1">
      <c r="A89" s="6" t="e">
        <f t="shared" si="7"/>
        <v>#N/A</v>
      </c>
      <c r="B89" s="26" t="s">
        <v>12</v>
      </c>
      <c r="C89" s="44" t="e">
        <f>VLOOKUP($B89&amp;"3",funnel_data!$A:$X,C$82,FALSE)</f>
        <v>#N/A</v>
      </c>
      <c r="D89" s="44" t="n">
        <v>1</v>
      </c>
      <c r="E89" s="44" t="e">
        <f>VLOOKUP($B89&amp;"3",funnel_data!$A:$X,E$82,FALSE)</f>
        <v>#N/A</v>
      </c>
      <c r="F89" s="44" t="e">
        <f>VLOOKUP($B89&amp;"3",funnel_data!$A:$X,F$82,FALSE)</f>
        <v>#N/A</v>
      </c>
      <c r="G89" s="44" t="e">
        <f>VLOOKUP($B89&amp;"3",funnel_data!$A:$X,G$82,FALSE)</f>
        <v>#N/A</v>
      </c>
      <c r="H89" s="44" t="e">
        <f>VLOOKUP($B89&amp;"3",funnel_data!$A:$X,H$82,FALSE)</f>
        <v>#N/A</v>
      </c>
      <c r="I89" s="44" t="e">
        <f>VLOOKUP($B89&amp;"3",funnel_data!$A:$X,I$82,FALSE)</f>
        <v>#N/A</v>
      </c>
      <c r="M89" s="45"/>
      <c r="N89" s="45"/>
    </row>
    <row r="90" ht="12.75" customHeight="1">
      <c r="A90" s="6" t="e">
        <f t="shared" si="7"/>
        <v>#N/A</v>
      </c>
      <c r="B90" s="26" t="s">
        <v>19</v>
      </c>
      <c r="C90" s="44" t="e">
        <f>VLOOKUP($B90&amp;"3",funnel_data!$A:$X,C$82,FALSE)</f>
        <v>#N/A</v>
      </c>
      <c r="D90" s="44" t="n">
        <v>1</v>
      </c>
      <c r="E90" s="44" t="e">
        <f>VLOOKUP($B90&amp;"3",funnel_data!$A:$X,E$82,FALSE)</f>
        <v>#N/A</v>
      </c>
      <c r="F90" s="44" t="e">
        <f>VLOOKUP($B90&amp;"3",funnel_data!$A:$X,F$82,FALSE)</f>
        <v>#N/A</v>
      </c>
      <c r="G90" s="44" t="e">
        <f>VLOOKUP($B90&amp;"3",funnel_data!$A:$X,G$82,FALSE)</f>
        <v>#N/A</v>
      </c>
      <c r="H90" s="44" t="e">
        <f>VLOOKUP($B90&amp;"3",funnel_data!$A:$X,H$82,FALSE)</f>
        <v>#N/A</v>
      </c>
      <c r="I90" s="44" t="e">
        <f>VLOOKUP($B90&amp;"3",funnel_data!$A:$X,I$82,FALSE)</f>
        <v>#N/A</v>
      </c>
      <c r="M90" s="45"/>
      <c r="N90" s="45"/>
    </row>
    <row r="91" ht="12.75" customHeight="1">
      <c r="A91" s="6" t="e">
        <f t="shared" si="7"/>
        <v>#N/A</v>
      </c>
      <c r="B91" s="26" t="s">
        <v>71</v>
      </c>
      <c r="C91" s="44" t="e">
        <f>VLOOKUP($B91&amp;"3",funnel_data!$A:$X,C$82,FALSE)</f>
        <v>#N/A</v>
      </c>
      <c r="D91" s="44" t="n">
        <v>1</v>
      </c>
      <c r="E91" s="44" t="e">
        <f>VLOOKUP($B91&amp;"3",funnel_data!$A:$X,E$82,FALSE)</f>
        <v>#N/A</v>
      </c>
      <c r="F91" s="44" t="e">
        <f>VLOOKUP($B91&amp;"3",funnel_data!$A:$X,F$82,FALSE)</f>
        <v>#N/A</v>
      </c>
      <c r="G91" s="44" t="e">
        <f>VLOOKUP($B91&amp;"3",funnel_data!$A:$X,G$82,FALSE)</f>
        <v>#N/A</v>
      </c>
      <c r="H91" s="44" t="e">
        <f>VLOOKUP($B91&amp;"3",funnel_data!$A:$X,H$82,FALSE)</f>
        <v>#N/A</v>
      </c>
      <c r="I91" s="44" t="e">
        <f>VLOOKUP($B91&amp;"3",funnel_data!$A:$X,I$82,FALSE)</f>
        <v>#N/A</v>
      </c>
      <c r="M91" s="45"/>
      <c r="N91" s="45"/>
    </row>
    <row r="92" ht="12.75" customHeight="1">
      <c r="A92" s="6" t="e">
        <f t="shared" si="7"/>
        <v>#N/A</v>
      </c>
      <c r="B92" s="26" t="s">
        <v>0</v>
      </c>
      <c r="C92" s="44" t="e">
        <f>VLOOKUP($B92&amp;"3",funnel_data!$A:$X,C$82,FALSE)</f>
        <v>#N/A</v>
      </c>
      <c r="D92" s="44" t="n">
        <v>1</v>
      </c>
      <c r="E92" s="44" t="e">
        <f>VLOOKUP($B92&amp;"3",funnel_data!$A:$X,E$82,FALSE)</f>
        <v>#N/A</v>
      </c>
      <c r="F92" s="44" t="e">
        <f>VLOOKUP($B92&amp;"3",funnel_data!$A:$X,F$82,FALSE)</f>
        <v>#N/A</v>
      </c>
      <c r="G92" s="44" t="e">
        <f>VLOOKUP($B92&amp;"3",funnel_data!$A:$X,G$82,FALSE)</f>
        <v>#N/A</v>
      </c>
      <c r="H92" s="44" t="e">
        <f>VLOOKUP($B92&amp;"3",funnel_data!$A:$X,H$82,FALSE)</f>
        <v>#N/A</v>
      </c>
      <c r="I92" s="44" t="e">
        <f>VLOOKUP($B92&amp;"3",funnel_data!$A:$X,I$82,FALSE)</f>
        <v>#N/A</v>
      </c>
      <c r="M92" s="45"/>
      <c r="N92" s="45"/>
    </row>
    <row r="93" ht="12.75" customHeight="1">
      <c r="A93" s="6" t="e">
        <f t="shared" si="7"/>
        <v>#N/A</v>
      </c>
      <c r="B93" s="26" t="s">
        <v>110</v>
      </c>
      <c r="C93" s="44" t="e">
        <f>VLOOKUP($B93&amp;"3",funnel_data!$A:$X,C$82,FALSE)</f>
        <v>#N/A</v>
      </c>
      <c r="D93" s="44" t="n">
        <v>1</v>
      </c>
      <c r="E93" s="44" t="e">
        <f>VLOOKUP($B93&amp;"3",funnel_data!$A:$X,E$82,FALSE)</f>
        <v>#N/A</v>
      </c>
      <c r="F93" s="44" t="e">
        <f>VLOOKUP($B93&amp;"3",funnel_data!$A:$X,F$82,FALSE)</f>
        <v>#N/A</v>
      </c>
      <c r="G93" s="44" t="e">
        <f>VLOOKUP($B93&amp;"3",funnel_data!$A:$X,G$82,FALSE)</f>
        <v>#N/A</v>
      </c>
      <c r="H93" s="44" t="e">
        <f>VLOOKUP($B93&amp;"3",funnel_data!$A:$X,H$82,FALSE)</f>
        <v>#N/A</v>
      </c>
      <c r="I93" s="44" t="e">
        <f>VLOOKUP($B93&amp;"3",funnel_data!$A:$X,I$82,FALSE)</f>
        <v>#N/A</v>
      </c>
      <c r="M93" s="45"/>
      <c r="N93" s="45"/>
    </row>
    <row r="94" ht="12.75" customHeight="1">
      <c r="A94" s="6" t="e">
        <f t="shared" si="7"/>
        <v>#N/A</v>
      </c>
      <c r="B94" s="26" t="s">
        <v>29</v>
      </c>
      <c r="C94" s="44" t="e">
        <f>VLOOKUP($B94&amp;"3",funnel_data!$A:$X,C$82,FALSE)</f>
        <v>#N/A</v>
      </c>
      <c r="D94" s="44" t="n">
        <v>1</v>
      </c>
      <c r="E94" s="44" t="e">
        <f>VLOOKUP($B94&amp;"3",funnel_data!$A:$X,E$82,FALSE)</f>
        <v>#N/A</v>
      </c>
      <c r="F94" s="44" t="e">
        <f>VLOOKUP($B94&amp;"3",funnel_data!$A:$X,F$82,FALSE)</f>
        <v>#N/A</v>
      </c>
      <c r="G94" s="44" t="e">
        <f>VLOOKUP($B94&amp;"3",funnel_data!$A:$X,G$82,FALSE)</f>
        <v>#N/A</v>
      </c>
      <c r="H94" s="44" t="e">
        <f>VLOOKUP($B94&amp;"3",funnel_data!$A:$X,H$82,FALSE)</f>
        <v>#N/A</v>
      </c>
      <c r="I94" s="44" t="e">
        <f>VLOOKUP($B94&amp;"3",funnel_data!$A:$X,I$82,FALSE)</f>
        <v>#N/A</v>
      </c>
      <c r="M94" s="45"/>
      <c r="N94" s="45"/>
    </row>
    <row r="95" ht="12.75" customHeight="1">
      <c r="A95" s="6" t="e">
        <f t="shared" si="7"/>
        <v>#N/A</v>
      </c>
      <c r="B95" s="26" t="s">
        <v>10</v>
      </c>
      <c r="C95" s="44" t="e">
        <f>VLOOKUP($B95&amp;"3",funnel_data!$A:$X,C$82,FALSE)</f>
        <v>#N/A</v>
      </c>
      <c r="D95" s="44" t="n">
        <v>1</v>
      </c>
      <c r="E95" s="44" t="e">
        <f>VLOOKUP($B95&amp;"3",funnel_data!$A:$X,E$82,FALSE)</f>
        <v>#N/A</v>
      </c>
      <c r="F95" s="44" t="e">
        <f>VLOOKUP($B95&amp;"3",funnel_data!$A:$X,F$82,FALSE)</f>
        <v>#N/A</v>
      </c>
      <c r="G95" s="44" t="e">
        <f>VLOOKUP($B95&amp;"3",funnel_data!$A:$X,G$82,FALSE)</f>
        <v>#N/A</v>
      </c>
      <c r="H95" s="44" t="e">
        <f>VLOOKUP($B95&amp;"3",funnel_data!$A:$X,H$82,FALSE)</f>
        <v>#N/A</v>
      </c>
      <c r="I95" s="44" t="e">
        <f>VLOOKUP($B95&amp;"3",funnel_data!$A:$X,I$82,FALSE)</f>
        <v>#N/A</v>
      </c>
      <c r="M95" s="45"/>
      <c r="N95" s="45"/>
    </row>
    <row r="96" ht="12.75" customHeight="1">
      <c r="A96" s="6" t="e">
        <f t="shared" si="7"/>
        <v>#N/A</v>
      </c>
      <c r="B96" s="26" t="s">
        <v>8</v>
      </c>
      <c r="C96" s="44" t="e">
        <f>VLOOKUP($B96&amp;"3",funnel_data!$A:$X,C$82,FALSE)</f>
        <v>#N/A</v>
      </c>
      <c r="D96" s="44" t="n">
        <v>1</v>
      </c>
      <c r="E96" s="44" t="e">
        <f>VLOOKUP($B96&amp;"3",funnel_data!$A:$X,E$82,FALSE)</f>
        <v>#N/A</v>
      </c>
      <c r="F96" s="44" t="e">
        <f>VLOOKUP($B96&amp;"3",funnel_data!$A:$X,F$82,FALSE)</f>
        <v>#N/A</v>
      </c>
      <c r="G96" s="44" t="e">
        <f>VLOOKUP($B96&amp;"3",funnel_data!$A:$X,G$82,FALSE)</f>
        <v>#N/A</v>
      </c>
      <c r="H96" s="44" t="e">
        <f>VLOOKUP($B96&amp;"3",funnel_data!$A:$X,H$82,FALSE)</f>
        <v>#N/A</v>
      </c>
      <c r="I96" s="44" t="e">
        <f>VLOOKUP($B96&amp;"3",funnel_data!$A:$X,I$82,FALSE)</f>
        <v>#N/A</v>
      </c>
      <c r="M96" s="45"/>
      <c r="N96" s="45"/>
    </row>
    <row r="97" ht="12.75" customHeight="1">
      <c r="A97" s="6" t="e">
        <f t="shared" si="7"/>
        <v>#N/A</v>
      </c>
      <c r="B97" s="26" t="s">
        <v>6</v>
      </c>
      <c r="C97" s="44" t="e">
        <f>VLOOKUP($B97&amp;"3",funnel_data!$A:$X,C$82,FALSE)</f>
        <v>#N/A</v>
      </c>
      <c r="D97" s="44" t="n">
        <v>1</v>
      </c>
      <c r="E97" s="44" t="e">
        <f>VLOOKUP($B97&amp;"3",funnel_data!$A:$X,E$82,FALSE)</f>
        <v>#N/A</v>
      </c>
      <c r="F97" s="44" t="e">
        <f>VLOOKUP($B97&amp;"3",funnel_data!$A:$X,F$82,FALSE)</f>
        <v>#N/A</v>
      </c>
      <c r="G97" s="44" t="e">
        <f>VLOOKUP($B97&amp;"3",funnel_data!$A:$X,G$82,FALSE)</f>
        <v>#N/A</v>
      </c>
      <c r="H97" s="44" t="e">
        <f>VLOOKUP($B97&amp;"3",funnel_data!$A:$X,H$82,FALSE)</f>
        <v>#N/A</v>
      </c>
      <c r="I97" s="44" t="e">
        <f>VLOOKUP($B97&amp;"3",funnel_data!$A:$X,I$82,FALSE)</f>
        <v>#N/A</v>
      </c>
      <c r="M97" s="45"/>
      <c r="N97" s="45"/>
    </row>
    <row r="98" ht="12.75" customHeight="1">
      <c r="A98" s="6" t="e">
        <f t="shared" si="7"/>
        <v>#N/A</v>
      </c>
      <c r="B98" s="26" t="s">
        <v>5</v>
      </c>
      <c r="C98" s="44" t="e">
        <f>VLOOKUP($B98&amp;"3",funnel_data!$A:$X,C$82,FALSE)</f>
        <v>#N/A</v>
      </c>
      <c r="D98" s="44" t="n">
        <v>1</v>
      </c>
      <c r="E98" s="44" t="e">
        <f>VLOOKUP($B98&amp;"3",funnel_data!$A:$X,E$82,FALSE)</f>
        <v>#N/A</v>
      </c>
      <c r="F98" s="44" t="e">
        <f>VLOOKUP($B98&amp;"3",funnel_data!$A:$X,F$82,FALSE)</f>
        <v>#N/A</v>
      </c>
      <c r="G98" s="44" t="e">
        <f>VLOOKUP($B98&amp;"3",funnel_data!$A:$X,G$82,FALSE)</f>
        <v>#N/A</v>
      </c>
      <c r="H98" s="44" t="e">
        <f>VLOOKUP($B98&amp;"3",funnel_data!$A:$X,H$82,FALSE)</f>
        <v>#N/A</v>
      </c>
      <c r="I98" s="44" t="e">
        <f>VLOOKUP($B98&amp;"3",funnel_data!$A:$X,I$82,FALSE)</f>
        <v>#N/A</v>
      </c>
      <c r="M98" s="45"/>
      <c r="N98" s="45"/>
    </row>
    <row r="99" ht="12.75" customHeight="1">
      <c r="A99" s="6" t="e">
        <f t="shared" si="7"/>
        <v>#N/A</v>
      </c>
      <c r="B99" s="26" t="s">
        <v>25</v>
      </c>
      <c r="C99" s="44" t="e">
        <f>VLOOKUP($B99&amp;"3",funnel_data!$A:$X,C$82,FALSE)</f>
        <v>#N/A</v>
      </c>
      <c r="D99" s="44" t="n">
        <v>1</v>
      </c>
      <c r="E99" s="44" t="e">
        <f>VLOOKUP($B99&amp;"3",funnel_data!$A:$X,E$82,FALSE)</f>
        <v>#N/A</v>
      </c>
      <c r="F99" s="44" t="e">
        <f>VLOOKUP($B99&amp;"3",funnel_data!$A:$X,F$82,FALSE)</f>
        <v>#N/A</v>
      </c>
      <c r="G99" s="44" t="e">
        <f>VLOOKUP($B99&amp;"3",funnel_data!$A:$X,G$82,FALSE)</f>
        <v>#N/A</v>
      </c>
      <c r="H99" s="44" t="e">
        <f>VLOOKUP($B99&amp;"3",funnel_data!$A:$X,H$82,FALSE)</f>
        <v>#N/A</v>
      </c>
      <c r="I99" s="44" t="e">
        <f>VLOOKUP($B99&amp;"3",funnel_data!$A:$X,I$82,FALSE)</f>
        <v>#N/A</v>
      </c>
      <c r="M99" s="45"/>
      <c r="N99" s="45"/>
    </row>
    <row r="100" ht="12.75" customHeight="1">
      <c r="A100" s="6" t="e">
        <f t="shared" si="7"/>
        <v>#N/A</v>
      </c>
      <c r="B100" s="26" t="s">
        <v>26</v>
      </c>
      <c r="C100" s="44" t="e">
        <f>VLOOKUP($B100&amp;"3",funnel_data!$A:$X,C$82,FALSE)</f>
        <v>#N/A</v>
      </c>
      <c r="D100" s="44" t="n">
        <v>1</v>
      </c>
      <c r="E100" s="44" t="e">
        <f>VLOOKUP($B100&amp;"3",funnel_data!$A:$X,E$82,FALSE)</f>
        <v>#N/A</v>
      </c>
      <c r="F100" s="44" t="e">
        <f>VLOOKUP($B100&amp;"3",funnel_data!$A:$X,F$82,FALSE)</f>
        <v>#N/A</v>
      </c>
      <c r="G100" s="44" t="e">
        <f>VLOOKUP($B100&amp;"3",funnel_data!$A:$X,G$82,FALSE)</f>
        <v>#N/A</v>
      </c>
      <c r="H100" s="44" t="e">
        <f>VLOOKUP($B100&amp;"3",funnel_data!$A:$X,H$82,FALSE)</f>
        <v>#N/A</v>
      </c>
      <c r="I100" s="44" t="e">
        <f>VLOOKUP($B100&amp;"3",funnel_data!$A:$X,I$82,FALSE)</f>
        <v>#N/A</v>
      </c>
      <c r="M100" s="45"/>
      <c r="N100" s="45"/>
    </row>
    <row r="101" ht="12.75" customHeight="1">
      <c r="A101" s="6" t="e">
        <f t="shared" si="7"/>
        <v>#N/A</v>
      </c>
      <c r="B101" s="26" t="s">
        <v>11</v>
      </c>
      <c r="C101" s="44" t="e">
        <f>VLOOKUP($B101&amp;"3",funnel_data!$A:$X,C$82,FALSE)</f>
        <v>#N/A</v>
      </c>
      <c r="D101" s="44" t="n">
        <v>1</v>
      </c>
      <c r="E101" s="44" t="e">
        <f>VLOOKUP($B101&amp;"3",funnel_data!$A:$X,E$82,FALSE)</f>
        <v>#N/A</v>
      </c>
      <c r="F101" s="44" t="e">
        <f>VLOOKUP($B101&amp;"3",funnel_data!$A:$X,F$82,FALSE)</f>
        <v>#N/A</v>
      </c>
      <c r="G101" s="44" t="e">
        <f>VLOOKUP($B101&amp;"3",funnel_data!$A:$X,G$82,FALSE)</f>
        <v>#N/A</v>
      </c>
      <c r="H101" s="44" t="e">
        <f>VLOOKUP($B101&amp;"3",funnel_data!$A:$X,H$82,FALSE)</f>
        <v>#N/A</v>
      </c>
      <c r="I101" s="44" t="e">
        <f>VLOOKUP($B101&amp;"3",funnel_data!$A:$X,I$82,FALSE)</f>
        <v>#N/A</v>
      </c>
      <c r="M101" s="45"/>
      <c r="N101" s="45"/>
    </row>
    <row r="102" ht="12.75" customHeight="1">
      <c r="A102" s="6" t="e">
        <f t="shared" si="7"/>
        <v>#N/A</v>
      </c>
      <c r="B102" s="26" t="s">
        <v>116</v>
      </c>
      <c r="C102" s="44" t="e">
        <f>VLOOKUP($B102&amp;"3",funnel_data!$A:$X,C$82,FALSE)</f>
        <v>#N/A</v>
      </c>
      <c r="D102" s="44" t="n">
        <v>1</v>
      </c>
      <c r="E102" s="44" t="e">
        <f>VLOOKUP($B102&amp;"3",funnel_data!$A:$X,E$82,FALSE)</f>
        <v>#N/A</v>
      </c>
      <c r="F102" s="44" t="e">
        <f>VLOOKUP($B102&amp;"3",funnel_data!$A:$X,F$82,FALSE)</f>
        <v>#N/A</v>
      </c>
      <c r="G102" s="44" t="e">
        <f>VLOOKUP($B102&amp;"3",funnel_data!$A:$X,G$82,FALSE)</f>
        <v>#N/A</v>
      </c>
      <c r="H102" s="44" t="e">
        <f>VLOOKUP($B102&amp;"3",funnel_data!$A:$X,H$82,FALSE)</f>
        <v>#N/A</v>
      </c>
      <c r="I102" s="44" t="e">
        <f>VLOOKUP($B102&amp;"3",funnel_data!$A:$X,I$82,FALSE)</f>
        <v>#N/A</v>
      </c>
      <c r="M102" s="45"/>
      <c r="N102" s="45"/>
    </row>
    <row r="103" ht="12.75" customHeight="1">
      <c r="A103" s="6" t="e">
        <f t="shared" si="7"/>
        <v>#N/A</v>
      </c>
      <c r="B103" s="26" t="s">
        <v>13</v>
      </c>
      <c r="C103" s="44" t="e">
        <f>VLOOKUP($B103&amp;"3",funnel_data!$A:$X,C$82,FALSE)</f>
        <v>#N/A</v>
      </c>
      <c r="D103" s="44" t="n">
        <v>1</v>
      </c>
      <c r="E103" s="44" t="e">
        <f>VLOOKUP($B103&amp;"3",funnel_data!$A:$X,E$82,FALSE)</f>
        <v>#N/A</v>
      </c>
      <c r="F103" s="44" t="e">
        <f>VLOOKUP($B103&amp;"3",funnel_data!$A:$X,F$82,FALSE)</f>
        <v>#N/A</v>
      </c>
      <c r="G103" s="44" t="e">
        <f>VLOOKUP($B103&amp;"3",funnel_data!$A:$X,G$82,FALSE)</f>
        <v>#N/A</v>
      </c>
      <c r="H103" s="44" t="e">
        <f>VLOOKUP($B103&amp;"3",funnel_data!$A:$X,H$82,FALSE)</f>
        <v>#N/A</v>
      </c>
      <c r="I103" s="44" t="e">
        <f>VLOOKUP($B103&amp;"3",funnel_data!$A:$X,I$82,FALSE)</f>
        <v>#N/A</v>
      </c>
      <c r="M103" s="45"/>
      <c r="N103" s="45"/>
    </row>
    <row r="104" ht="12.75" customHeight="1">
      <c r="A104" s="6" t="e">
        <f t="shared" si="7"/>
        <v>#N/A</v>
      </c>
      <c r="B104" s="26" t="s">
        <v>7</v>
      </c>
      <c r="C104" s="44" t="e">
        <f>VLOOKUP($B104&amp;"3",funnel_data!$A:$X,C$82,FALSE)</f>
        <v>#N/A</v>
      </c>
      <c r="D104" s="44" t="n">
        <v>1</v>
      </c>
      <c r="E104" s="44" t="e">
        <f>VLOOKUP($B104&amp;"3",funnel_data!$A:$X,E$82,FALSE)</f>
        <v>#N/A</v>
      </c>
      <c r="F104" s="44" t="e">
        <f>VLOOKUP($B104&amp;"3",funnel_data!$A:$X,F$82,FALSE)</f>
        <v>#N/A</v>
      </c>
      <c r="G104" s="44" t="e">
        <f>VLOOKUP($B104&amp;"3",funnel_data!$A:$X,G$82,FALSE)</f>
        <v>#N/A</v>
      </c>
      <c r="H104" s="44" t="e">
        <f>VLOOKUP($B104&amp;"3",funnel_data!$A:$X,H$82,FALSE)</f>
        <v>#N/A</v>
      </c>
      <c r="I104" s="44" t="e">
        <f>VLOOKUP($B104&amp;"3",funnel_data!$A:$X,I$82,FALSE)</f>
        <v>#N/A</v>
      </c>
      <c r="M104" s="45"/>
      <c r="N104" s="45"/>
    </row>
    <row r="105" ht="12.75" customHeight="1">
      <c r="A105" s="6" t="e">
        <f t="shared" si="7"/>
        <v>#N/A</v>
      </c>
      <c r="B105" s="26" t="s">
        <v>23</v>
      </c>
      <c r="C105" s="44" t="e">
        <f>VLOOKUP($B105&amp;"3",funnel_data!$A:$X,C$82,FALSE)</f>
        <v>#N/A</v>
      </c>
      <c r="D105" s="44" t="n">
        <v>1</v>
      </c>
      <c r="E105" s="44" t="e">
        <f>VLOOKUP($B105&amp;"3",funnel_data!$A:$X,E$82,FALSE)</f>
        <v>#N/A</v>
      </c>
      <c r="F105" s="44" t="e">
        <f>VLOOKUP($B105&amp;"3",funnel_data!$A:$X,F$82,FALSE)</f>
        <v>#N/A</v>
      </c>
      <c r="G105" s="44" t="e">
        <f>VLOOKUP($B105&amp;"3",funnel_data!$A:$X,G$82,FALSE)</f>
        <v>#N/A</v>
      </c>
      <c r="H105" s="44" t="e">
        <f>VLOOKUP($B105&amp;"3",funnel_data!$A:$X,H$82,FALSE)</f>
        <v>#N/A</v>
      </c>
      <c r="I105" s="44" t="e">
        <f>VLOOKUP($B105&amp;"3",funnel_data!$A:$X,I$82,FALSE)</f>
        <v>#N/A</v>
      </c>
      <c r="M105" s="45"/>
      <c r="N105" s="45"/>
    </row>
    <row r="106" ht="12.75" customHeight="1">
      <c r="A106" s="6" t="e">
        <f t="shared" si="7"/>
        <v>#N/A</v>
      </c>
      <c r="B106" s="26" t="s">
        <v>22</v>
      </c>
      <c r="C106" s="44" t="e">
        <f>VLOOKUP($B106&amp;"3",funnel_data!$A:$X,C$82,FALSE)</f>
        <v>#N/A</v>
      </c>
      <c r="D106" s="44" t="n">
        <v>1</v>
      </c>
      <c r="E106" s="44" t="e">
        <f>VLOOKUP($B106&amp;"3",funnel_data!$A:$X,E$82,FALSE)</f>
        <v>#N/A</v>
      </c>
      <c r="F106" s="44" t="e">
        <f>VLOOKUP($B106&amp;"3",funnel_data!$A:$X,F$82,FALSE)</f>
        <v>#N/A</v>
      </c>
      <c r="G106" s="44" t="e">
        <f>VLOOKUP($B106&amp;"3",funnel_data!$A:$X,G$82,FALSE)</f>
        <v>#N/A</v>
      </c>
      <c r="H106" s="44" t="e">
        <f>VLOOKUP($B106&amp;"3",funnel_data!$A:$X,H$82,FALSE)</f>
        <v>#N/A</v>
      </c>
      <c r="I106" s="44" t="e">
        <f>VLOOKUP($B106&amp;"3",funnel_data!$A:$X,I$82,FALSE)</f>
        <v>#N/A</v>
      </c>
      <c r="M106" s="45"/>
      <c r="N106" s="45"/>
    </row>
    <row r="107" ht="12.75" customHeight="1">
      <c r="A107" s="6" t="e">
        <f t="shared" si="7"/>
        <v>#N/A</v>
      </c>
      <c r="B107" s="26" t="s">
        <v>27</v>
      </c>
      <c r="C107" s="44" t="e">
        <f>VLOOKUP($B107&amp;"3",funnel_data!$A:$X,C$82,FALSE)</f>
        <v>#N/A</v>
      </c>
      <c r="D107" s="44" t="n">
        <v>1</v>
      </c>
      <c r="E107" s="44" t="e">
        <f>VLOOKUP($B107&amp;"3",funnel_data!$A:$X,E$82,FALSE)</f>
        <v>#N/A</v>
      </c>
      <c r="F107" s="44" t="e">
        <f>VLOOKUP($B107&amp;"3",funnel_data!$A:$X,F$82,FALSE)</f>
        <v>#N/A</v>
      </c>
      <c r="G107" s="44" t="e">
        <f>VLOOKUP($B107&amp;"3",funnel_data!$A:$X,G$82,FALSE)</f>
        <v>#N/A</v>
      </c>
      <c r="H107" s="44" t="e">
        <f>VLOOKUP($B107&amp;"3",funnel_data!$A:$X,H$82,FALSE)</f>
        <v>#N/A</v>
      </c>
      <c r="I107" s="44" t="e">
        <f>VLOOKUP($B107&amp;"3",funnel_data!$A:$X,I$82,FALSE)</f>
        <v>#N/A</v>
      </c>
      <c r="M107" s="45"/>
      <c r="N107" s="45"/>
    </row>
    <row r="108" ht="12.75" customHeight="1">
      <c r="A108" s="6" t="e">
        <f t="shared" si="7"/>
        <v>#N/A</v>
      </c>
      <c r="B108" s="26" t="s">
        <v>3</v>
      </c>
      <c r="C108" s="44" t="e">
        <f>VLOOKUP($B108&amp;"3",funnel_data!$A:$X,C$82,FALSE)</f>
        <v>#N/A</v>
      </c>
      <c r="D108" s="44" t="n">
        <v>1</v>
      </c>
      <c r="E108" s="44" t="e">
        <f>VLOOKUP($B108&amp;"3",funnel_data!$A:$X,E$82,FALSE)</f>
        <v>#N/A</v>
      </c>
      <c r="F108" s="44" t="e">
        <f>VLOOKUP($B108&amp;"3",funnel_data!$A:$X,F$82,FALSE)</f>
        <v>#N/A</v>
      </c>
      <c r="G108" s="44" t="e">
        <f>VLOOKUP($B108&amp;"3",funnel_data!$A:$X,G$82,FALSE)</f>
        <v>#N/A</v>
      </c>
      <c r="H108" s="44" t="e">
        <f>VLOOKUP($B108&amp;"3",funnel_data!$A:$X,H$82,FALSE)</f>
        <v>#N/A</v>
      </c>
      <c r="I108" s="44" t="e">
        <f>VLOOKUP($B108&amp;"3",funnel_data!$A:$X,I$82,FALSE)</f>
        <v>#N/A</v>
      </c>
      <c r="M108" s="45"/>
      <c r="N108" s="45"/>
    </row>
    <row r="109" ht="12.75" customHeight="1">
      <c r="A109" s="6" t="e">
        <f t="shared" si="7"/>
        <v>#N/A</v>
      </c>
      <c r="B109" s="26" t="s">
        <v>2</v>
      </c>
      <c r="C109" s="44" t="e">
        <f>VLOOKUP($B109&amp;"3",funnel_data!$A:$X,C$82,FALSE)</f>
        <v>#N/A</v>
      </c>
      <c r="D109" s="44" t="n">
        <v>1</v>
      </c>
      <c r="E109" s="44" t="e">
        <f>VLOOKUP($B109&amp;"3",funnel_data!$A:$X,E$82,FALSE)</f>
        <v>#N/A</v>
      </c>
      <c r="F109" s="44" t="e">
        <f>VLOOKUP($B109&amp;"3",funnel_data!$A:$X,F$82,FALSE)</f>
        <v>#N/A</v>
      </c>
      <c r="G109" s="44" t="e">
        <f>VLOOKUP($B109&amp;"3",funnel_data!$A:$X,G$82,FALSE)</f>
        <v>#N/A</v>
      </c>
      <c r="H109" s="44" t="e">
        <f>VLOOKUP($B109&amp;"3",funnel_data!$A:$X,H$82,FALSE)</f>
        <v>#N/A</v>
      </c>
      <c r="I109" s="44" t="e">
        <f>VLOOKUP($B109&amp;"3",funnel_data!$A:$X,I$82,FALSE)</f>
        <v>#N/A</v>
      </c>
      <c r="M109" s="45"/>
      <c r="N109" s="45"/>
    </row>
    <row r="110" ht="12.75" customHeight="1">
      <c r="A110" s="6" t="e">
        <f t="shared" si="7"/>
        <v>#N/A</v>
      </c>
      <c r="B110" s="26" t="s">
        <v>16</v>
      </c>
      <c r="C110" s="44" t="e">
        <f>VLOOKUP($B110&amp;"3",funnel_data!$A:$X,C$82,FALSE)</f>
        <v>#N/A</v>
      </c>
      <c r="D110" s="44" t="n">
        <v>1</v>
      </c>
      <c r="E110" s="44" t="e">
        <f>VLOOKUP($B110&amp;"3",funnel_data!$A:$X,E$82,FALSE)</f>
        <v>#N/A</v>
      </c>
      <c r="F110" s="44" t="e">
        <f>VLOOKUP($B110&amp;"3",funnel_data!$A:$X,F$82,FALSE)</f>
        <v>#N/A</v>
      </c>
      <c r="G110" s="44" t="e">
        <f>VLOOKUP($B110&amp;"3",funnel_data!$A:$X,G$82,FALSE)</f>
        <v>#N/A</v>
      </c>
      <c r="H110" s="44" t="e">
        <f>VLOOKUP($B110&amp;"3",funnel_data!$A:$X,H$82,FALSE)</f>
        <v>#N/A</v>
      </c>
      <c r="I110" s="44" t="e">
        <f>VLOOKUP($B110&amp;"3",funnel_data!$A:$X,I$82,FALSE)</f>
        <v>#N/A</v>
      </c>
      <c r="M110" s="45"/>
      <c r="N110" s="45"/>
    </row>
    <row r="111" ht="12.75" customHeight="1">
      <c r="A111" s="6" t="e">
        <f t="shared" si="7"/>
        <v>#N/A</v>
      </c>
      <c r="B111" s="26" t="s">
        <v>15</v>
      </c>
      <c r="C111" s="44" t="e">
        <f>VLOOKUP($B111&amp;"3",funnel_data!$A:$X,C$82,FALSE)</f>
        <v>#N/A</v>
      </c>
      <c r="D111" s="44" t="n">
        <v>1</v>
      </c>
      <c r="E111" s="44" t="e">
        <f>VLOOKUP($B111&amp;"3",funnel_data!$A:$X,E$82,FALSE)</f>
        <v>#N/A</v>
      </c>
      <c r="F111" s="44" t="e">
        <f>VLOOKUP($B111&amp;"3",funnel_data!$A:$X,F$82,FALSE)</f>
        <v>#N/A</v>
      </c>
      <c r="G111" s="44" t="e">
        <f>VLOOKUP($B111&amp;"3",funnel_data!$A:$X,G$82,FALSE)</f>
        <v>#N/A</v>
      </c>
      <c r="H111" s="44" t="e">
        <f>VLOOKUP($B111&amp;"3",funnel_data!$A:$X,H$82,FALSE)</f>
        <v>#N/A</v>
      </c>
      <c r="I111" s="44" t="e">
        <f>VLOOKUP($B111&amp;"3",funnel_data!$A:$X,I$82,FALSE)</f>
        <v>#N/A</v>
      </c>
    </row>
    <row r="112" ht="12.75" customHeight="1">
      <c r="A112" s="6" t="e">
        <f t="shared" si="7"/>
        <v>#N/A</v>
      </c>
      <c r="B112" s="26" t="s">
        <v>17</v>
      </c>
      <c r="C112" s="44" t="e">
        <f>VLOOKUP($B112&amp;"3",funnel_data!$A:$X,C$82,FALSE)</f>
        <v>#N/A</v>
      </c>
      <c r="D112" s="44" t="n">
        <v>1</v>
      </c>
      <c r="E112" s="44" t="e">
        <f>VLOOKUP($B112&amp;"3",funnel_data!$A:$X,E$82,FALSE)</f>
        <v>#N/A</v>
      </c>
      <c r="F112" s="44" t="e">
        <f>VLOOKUP($B112&amp;"3",funnel_data!$A:$X,F$82,FALSE)</f>
        <v>#N/A</v>
      </c>
      <c r="G112" s="44" t="e">
        <f>VLOOKUP($B112&amp;"3",funnel_data!$A:$X,G$82,FALSE)</f>
        <v>#N/A</v>
      </c>
      <c r="H112" s="44" t="e">
        <f>VLOOKUP($B112&amp;"3",funnel_data!$A:$X,H$82,FALSE)</f>
        <v>#N/A</v>
      </c>
      <c r="I112" s="44" t="e">
        <f>VLOOKUP($B112&amp;"3",funnel_data!$A:$X,I$82,FALSE)</f>
        <v>#N/A</v>
      </c>
    </row>
    <row r="113" ht="12.75" customHeight="1">
      <c r="A113" s="6" t="e">
        <f t="shared" si="7"/>
        <v>#N/A</v>
      </c>
      <c r="B113" s="6" t="s">
        <v>9</v>
      </c>
      <c r="C113" s="44" t="e">
        <f>VLOOKUP($B113&amp;"3",funnel_data!$A:$X,C$82,FALSE)</f>
        <v>#N/A</v>
      </c>
      <c r="D113" s="44" t="n">
        <v>1</v>
      </c>
      <c r="E113" s="44" t="e">
        <f>VLOOKUP($B113&amp;"3",funnel_data!$A:$X,E$82,FALSE)</f>
        <v>#N/A</v>
      </c>
      <c r="F113" s="44" t="e">
        <f>VLOOKUP($B113&amp;"3",funnel_data!$A:$X,F$82,FALSE)</f>
        <v>#N/A</v>
      </c>
      <c r="G113" s="44" t="e">
        <f>VLOOKUP($B113&amp;"3",funnel_data!$A:$X,G$82,FALSE)</f>
        <v>#N/A</v>
      </c>
      <c r="H113" s="44" t="e">
        <f>VLOOKUP($B113&amp;"3",funnel_data!$A:$X,H$82,FALSE)</f>
        <v>#N/A</v>
      </c>
      <c r="I113" s="44" t="e">
        <f>VLOOKUP($B113&amp;"3",funnel_data!$A:$X,I$82,FALSE)</f>
        <v>#N/A</v>
      </c>
    </row>
    <row r="114" ht="12.75" customHeight="1">
      <c r="A114" s="6" t="e">
        <f t="shared" si="7"/>
        <v>#N/A</v>
      </c>
      <c r="B114" s="6" t="s">
        <v>21</v>
      </c>
      <c r="C114" s="44" t="e">
        <f>VLOOKUP($B114&amp;"3",funnel_data!$A:$X,C$82,FALSE)</f>
        <v>#N/A</v>
      </c>
      <c r="D114" s="44" t="n">
        <v>1</v>
      </c>
      <c r="E114" s="44" t="e">
        <f>VLOOKUP($B114&amp;"3",funnel_data!$A:$X,E$82,FALSE)</f>
        <v>#N/A</v>
      </c>
      <c r="F114" s="44" t="e">
        <f>VLOOKUP($B114&amp;"3",funnel_data!$A:$X,F$82,FALSE)</f>
        <v>#N/A</v>
      </c>
      <c r="G114" s="44" t="e">
        <f>VLOOKUP($B114&amp;"3",funnel_data!$A:$X,G$82,FALSE)</f>
        <v>#N/A</v>
      </c>
      <c r="H114" s="44" t="e">
        <f>VLOOKUP($B114&amp;"3",funnel_data!$A:$X,H$82,FALSE)</f>
        <v>#N/A</v>
      </c>
      <c r="I114" s="44" t="e">
        <f>VLOOKUP($B114&amp;"3",funnel_data!$A:$X,I$82,FALSE)</f>
        <v>#N/A</v>
      </c>
    </row>
    <row r="115" ht="12.75" customHeight="1">
      <c r="A115" s="6" t="e">
        <f t="shared" si="7"/>
        <v>#N/A</v>
      </c>
      <c r="B115" s="6" t="s">
        <v>28</v>
      </c>
      <c r="C115" s="44" t="e">
        <f>VLOOKUP($B115&amp;"3",funnel_data!$A:$X,C$82,FALSE)</f>
        <v>#N/A</v>
      </c>
      <c r="D115" s="44" t="n">
        <v>1</v>
      </c>
      <c r="E115" s="44" t="e">
        <f>VLOOKUP($B115&amp;"3",funnel_data!$A:$X,E$82,FALSE)</f>
        <v>#N/A</v>
      </c>
      <c r="F115" s="44" t="e">
        <f>VLOOKUP($B115&amp;"3",funnel_data!$A:$X,F$82,FALSE)</f>
        <v>#N/A</v>
      </c>
      <c r="G115" s="44" t="e">
        <f>VLOOKUP($B115&amp;"3",funnel_data!$A:$X,G$82,FALSE)</f>
        <v>#N/A</v>
      </c>
      <c r="H115" s="44" t="e">
        <f>VLOOKUP($B115&amp;"3",funnel_data!$A:$X,H$82,FALSE)</f>
        <v>#N/A</v>
      </c>
      <c r="I115" s="44" t="e">
        <f>VLOOKUP($B115&amp;"3",funnel_data!$A:$X,I$82,FALSE)</f>
        <v>#N/A</v>
      </c>
    </row>
  </sheetData>
  <mergeCells count="1">
    <mergeCell ref="B1:AB1"/>
  </mergeCells>
  <conditionalFormatting sqref="C33:AH33">
    <cfRule type="cellIs" dxfId="2" priority="1" stopIfTrue="1" operator="equal">
      <formula>2</formula>
    </cfRule>
    <cfRule type="cellIs" dxfId="1" priority="2" stopIfTrue="1" operator="equal">
      <formula>0</formula>
    </cfRule>
    <cfRule type="cellIs" dxfId="0" priority="3" stopIfTrue="1" operator="equal">
      <formula>3</formula>
    </cfRule>
  </conditionalFormatting>
  <pageMargins left="0.70866141732283472" right="0.70866141732283472" top="0.74803149606299213" bottom="0.74803149606299213" header="0.31496062992125984" footer="0.31496062992125984"/>
  <pageSetup paperSize="9" scale="72" orientation="landscape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7"/>
  </sheetPr>
  <dimension ref="A1"/>
  <sheetViews>
    <sheetView zoomScaleNormal="100" workbookViewId="0"/>
  </sheetViews>
  <sheetFormatPr defaultRowHeight="15.0"/>
  <cols>
    <col min="6" max="6" width="10.28515625" hidden="0" customWidth="1"/>
  </cols>
  <sheetData>
    <row r="1">
      <c r="A1" t="s">
        <v>119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</row>
    <row r="2">
      <c r="A2" t="str">
        <f>J2&amp;B2</f>
      </c>
      <c r="B2" t="n">
        <v>3</v>
      </c>
      <c r="C2" t="n">
        <v>25525</v>
      </c>
      <c r="D2" t="n">
        <v>25525</v>
      </c>
      <c r="E2" t="n">
        <v>697417</v>
      </c>
      <c r="F2" t="n">
        <v>1</v>
      </c>
      <c r="G2" t="n">
        <v>3.65993372688076</v>
      </c>
      <c r="H2" t="s">
        <v>144</v>
      </c>
      <c r="I2" t="s">
        <v>144</v>
      </c>
      <c r="J2" t="s">
        <v>145</v>
      </c>
      <c r="K2" t="s">
        <v>144</v>
      </c>
      <c r="L2" s="47" t="n">
        <v>43750</v>
      </c>
      <c r="M2" t="n">
        <v>25525</v>
      </c>
      <c r="N2" t="n">
        <v>25525</v>
      </c>
      <c r="O2" t="n">
        <v>697417</v>
      </c>
      <c r="P2" t="n">
        <v>1</v>
      </c>
      <c r="Q2" s="46" t="n">
        <v>0.00625918</v>
      </c>
      <c r="R2" s="46" t="n">
        <v>1.0241978856</v>
      </c>
      <c r="S2" t="n">
        <v>1.0381487074</v>
      </c>
      <c r="T2" t="n">
        <v>0.9758021144</v>
      </c>
      <c r="U2" t="n">
        <v>0.9618512926</v>
      </c>
      <c r="V2" t="s">
        <v>146</v>
      </c>
    </row>
    <row r="3">
      <c r="A3" t="str">
        <f t="shared" ref="A3:A66" si="0">J3&amp;B3</f>
      </c>
      <c r="B3" t="n">
        <v>3</v>
      </c>
      <c r="C3" t="n">
        <v>23</v>
      </c>
      <c r="D3" t="n">
        <v>40.3824245653179</v>
      </c>
      <c r="E3" t="n">
        <v>248</v>
      </c>
      <c r="F3" t="n">
        <v>0.569554707216698</v>
      </c>
      <c r="G3" t="n">
        <v>9.2741935483871</v>
      </c>
      <c r="H3" t="s">
        <v>147</v>
      </c>
      <c r="I3" t="s">
        <v>148</v>
      </c>
      <c r="J3" t="s">
        <v>149</v>
      </c>
      <c r="K3" t="s">
        <v>150</v>
      </c>
      <c r="L3" s="47" t="n">
        <v>43750</v>
      </c>
      <c r="M3" t="n">
        <v>25525</v>
      </c>
      <c r="N3" t="n">
        <v>25525</v>
      </c>
      <c r="O3" t="n">
        <v>697417</v>
      </c>
      <c r="P3" t="n">
        <v>1</v>
      </c>
      <c r="Q3" s="46" t="n">
        <v>0.15736343</v>
      </c>
      <c r="R3" s="46" t="n">
        <v>1.6083645372</v>
      </c>
      <c r="S3" t="n">
        <v>1.9591053163</v>
      </c>
      <c r="T3" t="n">
        <v>0.3916354628</v>
      </c>
      <c r="U3" t="n">
        <v>0.0408946836999999</v>
      </c>
      <c r="V3" t="s">
        <v>146</v>
      </c>
    </row>
    <row r="4">
      <c r="A4" t="str">
        <f t="shared" si="0"/>
      </c>
      <c r="B4" t="n">
        <v>3</v>
      </c>
      <c r="C4" t="n">
        <v>1183</v>
      </c>
      <c r="D4" t="n">
        <v>1236.64369290435</v>
      </c>
      <c r="E4" t="n">
        <v>31862</v>
      </c>
      <c r="F4" t="n">
        <v>0.956621544902425</v>
      </c>
      <c r="G4" t="n">
        <v>3.71288682443036</v>
      </c>
      <c r="H4" t="s">
        <v>147</v>
      </c>
      <c r="I4" t="s">
        <v>148</v>
      </c>
      <c r="J4" t="s">
        <v>151</v>
      </c>
      <c r="K4" t="s">
        <v>152</v>
      </c>
      <c r="L4" s="47" t="n">
        <v>43750</v>
      </c>
      <c r="M4" t="n">
        <v>25525</v>
      </c>
      <c r="N4" t="n">
        <v>25525</v>
      </c>
      <c r="O4" t="n">
        <v>697417</v>
      </c>
      <c r="P4" t="n">
        <v>1</v>
      </c>
      <c r="Q4" s="46" t="n">
        <v>0.0284366</v>
      </c>
      <c r="R4" s="46" t="n">
        <v>1.1099354396</v>
      </c>
      <c r="S4" t="n">
        <v>1.1733165859</v>
      </c>
      <c r="T4" t="n">
        <v>0.8900645604</v>
      </c>
      <c r="U4" t="n">
        <v>0.8266834141</v>
      </c>
      <c r="V4" t="s">
        <v>146</v>
      </c>
    </row>
    <row r="5">
      <c r="A5" t="str">
        <f t="shared" si="0"/>
      </c>
      <c r="B5" t="n">
        <v>3</v>
      </c>
      <c r="C5" t="n">
        <v>778</v>
      </c>
      <c r="D5" t="n">
        <v>846.194134718074</v>
      </c>
      <c r="E5" t="n">
        <v>19365</v>
      </c>
      <c r="F5" t="n">
        <v>0.919410768852949</v>
      </c>
      <c r="G5" t="n">
        <v>4.01755744900594</v>
      </c>
      <c r="H5" t="s">
        <v>147</v>
      </c>
      <c r="I5" t="s">
        <v>148</v>
      </c>
      <c r="J5" t="s">
        <v>153</v>
      </c>
      <c r="K5" t="s">
        <v>154</v>
      </c>
      <c r="L5" s="47" t="n">
        <v>43750</v>
      </c>
      <c r="M5" t="n">
        <v>25525</v>
      </c>
      <c r="N5" t="n">
        <v>25525</v>
      </c>
      <c r="O5" t="n">
        <v>697417</v>
      </c>
      <c r="P5" t="n">
        <v>1</v>
      </c>
      <c r="Q5" s="46" t="n">
        <v>0.03437676</v>
      </c>
      <c r="R5" s="46" t="n">
        <v>1.1329000148</v>
      </c>
      <c r="S5" t="n">
        <v>1.2095209417</v>
      </c>
      <c r="T5" t="n">
        <v>0.8670999852</v>
      </c>
      <c r="U5" t="n">
        <v>0.7904790583</v>
      </c>
      <c r="V5" t="s">
        <v>146</v>
      </c>
    </row>
    <row r="6">
      <c r="A6" t="str">
        <f t="shared" si="0"/>
      </c>
      <c r="B6" t="n">
        <v>3</v>
      </c>
      <c r="C6" t="n">
        <v>602</v>
      </c>
      <c r="D6" t="n">
        <v>597.486725976418</v>
      </c>
      <c r="E6" t="n">
        <v>12002</v>
      </c>
      <c r="F6" t="n">
        <v>1.00755376450616</v>
      </c>
      <c r="G6" t="n">
        <v>5.01583069488419</v>
      </c>
      <c r="H6" t="s">
        <v>147</v>
      </c>
      <c r="I6" t="s">
        <v>155</v>
      </c>
      <c r="J6" t="s">
        <v>156</v>
      </c>
      <c r="K6" t="s">
        <v>157</v>
      </c>
      <c r="L6" s="47" t="n">
        <v>43750</v>
      </c>
      <c r="M6" t="n">
        <v>25525</v>
      </c>
      <c r="N6" t="n">
        <v>25525</v>
      </c>
      <c r="O6" t="n">
        <v>697417</v>
      </c>
      <c r="P6" t="n">
        <v>1</v>
      </c>
      <c r="Q6" s="46" t="n">
        <v>0.0409106</v>
      </c>
      <c r="R6" s="46" t="n">
        <v>1.1581597304</v>
      </c>
      <c r="S6" t="n">
        <v>1.2493436566</v>
      </c>
      <c r="T6" t="n">
        <v>0.8418402696</v>
      </c>
      <c r="U6" t="n">
        <v>0.7506563434</v>
      </c>
      <c r="V6" t="s">
        <v>146</v>
      </c>
    </row>
    <row r="7">
      <c r="A7" t="str">
        <f t="shared" si="0"/>
      </c>
      <c r="B7" t="n">
        <v>3</v>
      </c>
      <c r="C7" t="n">
        <v>120</v>
      </c>
      <c r="D7" t="n">
        <v>104.877401588238</v>
      </c>
      <c r="E7" t="n">
        <v>1617</v>
      </c>
      <c r="F7" t="n">
        <v>1.14419310721613</v>
      </c>
      <c r="G7" t="n">
        <v>7.42115027829314</v>
      </c>
      <c r="H7" t="s">
        <v>147</v>
      </c>
      <c r="I7" t="s">
        <v>158</v>
      </c>
      <c r="J7" t="s">
        <v>159</v>
      </c>
      <c r="K7" t="s">
        <v>160</v>
      </c>
      <c r="L7" s="47" t="n">
        <v>43750</v>
      </c>
      <c r="M7" t="n">
        <v>25525</v>
      </c>
      <c r="N7" t="n">
        <v>25525</v>
      </c>
      <c r="O7" t="n">
        <v>697417</v>
      </c>
      <c r="P7" t="n">
        <v>1</v>
      </c>
      <c r="Q7" s="46" t="n">
        <v>0.09764703</v>
      </c>
      <c r="R7" s="46" t="n">
        <v>1.37750188</v>
      </c>
      <c r="S7" t="n">
        <v>1.59514327</v>
      </c>
      <c r="T7" t="n">
        <v>0.62249812</v>
      </c>
      <c r="U7" t="n">
        <v>0.40485673</v>
      </c>
      <c r="V7" t="s">
        <v>146</v>
      </c>
    </row>
    <row r="8">
      <c r="A8" t="str">
        <f t="shared" si="0"/>
      </c>
      <c r="B8" t="n">
        <v>3</v>
      </c>
      <c r="C8" t="n">
        <v>697</v>
      </c>
      <c r="D8" t="n">
        <v>740.531364171833</v>
      </c>
      <c r="E8" t="n">
        <v>19161</v>
      </c>
      <c r="F8" t="n">
        <v>0.941216042590559</v>
      </c>
      <c r="G8" t="n">
        <v>3.63759720265122</v>
      </c>
      <c r="H8" t="s">
        <v>147</v>
      </c>
      <c r="I8" t="s">
        <v>158</v>
      </c>
      <c r="J8" t="s">
        <v>161</v>
      </c>
      <c r="K8" t="s">
        <v>162</v>
      </c>
      <c r="L8" s="47" t="n">
        <v>43750</v>
      </c>
      <c r="M8" t="n">
        <v>25525</v>
      </c>
      <c r="N8" t="n">
        <v>25525</v>
      </c>
      <c r="O8" t="n">
        <v>697417</v>
      </c>
      <c r="P8" t="n">
        <v>1</v>
      </c>
      <c r="Q8" s="46" t="n">
        <v>0.03674754</v>
      </c>
      <c r="R8" s="46" t="n">
        <v>1.142065406</v>
      </c>
      <c r="S8" t="n">
        <v>1.2239704615</v>
      </c>
      <c r="T8" t="n">
        <v>0.857934594</v>
      </c>
      <c r="U8" t="n">
        <v>0.7760295385</v>
      </c>
      <c r="V8" t="s">
        <v>146</v>
      </c>
    </row>
    <row r="9">
      <c r="A9" t="str">
        <f t="shared" si="0"/>
      </c>
      <c r="B9" t="n">
        <v>3</v>
      </c>
      <c r="C9" t="n">
        <v>1624</v>
      </c>
      <c r="D9" t="n">
        <v>1579.18495277893</v>
      </c>
      <c r="E9" t="n">
        <v>30335</v>
      </c>
      <c r="F9" t="n">
        <v>1.02837859311046</v>
      </c>
      <c r="G9" t="n">
        <v>5.35355200263722</v>
      </c>
      <c r="H9" t="s">
        <v>147</v>
      </c>
      <c r="I9" t="s">
        <v>163</v>
      </c>
      <c r="J9" t="s">
        <v>164</v>
      </c>
      <c r="K9" t="s">
        <v>165</v>
      </c>
      <c r="L9" s="47" t="n">
        <v>43750</v>
      </c>
      <c r="M9" t="n">
        <v>25525</v>
      </c>
      <c r="N9" t="n">
        <v>25525</v>
      </c>
      <c r="O9" t="n">
        <v>697417</v>
      </c>
      <c r="P9" t="n">
        <v>1</v>
      </c>
      <c r="Q9" s="46" t="n">
        <v>0.02516422</v>
      </c>
      <c r="R9" s="46" t="n">
        <v>1.0972844824</v>
      </c>
      <c r="S9" t="n">
        <v>1.1533719646</v>
      </c>
      <c r="T9" t="n">
        <v>0.9027155176</v>
      </c>
      <c r="U9" t="n">
        <v>0.8466280354</v>
      </c>
      <c r="V9" t="s">
        <v>146</v>
      </c>
    </row>
    <row r="10">
      <c r="A10" t="str">
        <f t="shared" si="0"/>
      </c>
      <c r="B10" t="n">
        <v>3</v>
      </c>
      <c r="C10" t="n">
        <v>65</v>
      </c>
      <c r="D10" t="n">
        <v>45.9735990781403</v>
      </c>
      <c r="E10" t="n">
        <v>7524</v>
      </c>
      <c r="F10" t="n">
        <v>1.41385493638471</v>
      </c>
      <c r="G10" t="n">
        <v>0.863902179691654</v>
      </c>
      <c r="H10" t="s">
        <v>147</v>
      </c>
      <c r="I10" t="s">
        <v>163</v>
      </c>
      <c r="J10" t="s">
        <v>166</v>
      </c>
      <c r="K10" t="s">
        <v>167</v>
      </c>
      <c r="L10" s="47" t="n">
        <v>43750</v>
      </c>
      <c r="M10" t="n">
        <v>25525</v>
      </c>
      <c r="N10" t="n">
        <v>25525</v>
      </c>
      <c r="O10" t="n">
        <v>697417</v>
      </c>
      <c r="P10" t="n">
        <v>1</v>
      </c>
      <c r="Q10" s="46" t="n">
        <v>0.14748429</v>
      </c>
      <c r="R10" s="46" t="n">
        <v>1.570171938</v>
      </c>
      <c r="S10" t="n">
        <v>1.8988935145</v>
      </c>
      <c r="T10" t="n">
        <v>0.429828062</v>
      </c>
      <c r="U10" t="n">
        <v>0.1011064855</v>
      </c>
      <c r="V10" t="s">
        <v>146</v>
      </c>
    </row>
    <row r="11">
      <c r="A11" t="str">
        <f t="shared" si="0"/>
      </c>
      <c r="B11" t="n">
        <v>3</v>
      </c>
      <c r="C11" t="n">
        <v>1050</v>
      </c>
      <c r="D11" t="n">
        <v>1027.43913143151</v>
      </c>
      <c r="E11" t="n">
        <v>22143</v>
      </c>
      <c r="F11" t="n">
        <v>1.02195835050302</v>
      </c>
      <c r="G11" t="n">
        <v>4.74190489093619</v>
      </c>
      <c r="H11" t="s">
        <v>147</v>
      </c>
      <c r="I11" t="s">
        <v>168</v>
      </c>
      <c r="J11" t="s">
        <v>169</v>
      </c>
      <c r="K11" t="s">
        <v>170</v>
      </c>
      <c r="L11" s="47" t="n">
        <v>43750</v>
      </c>
      <c r="M11" t="n">
        <v>25525</v>
      </c>
      <c r="N11" t="n">
        <v>25525</v>
      </c>
      <c r="O11" t="n">
        <v>697417</v>
      </c>
      <c r="P11" t="n">
        <v>1</v>
      </c>
      <c r="Q11" s="46" t="n">
        <v>0.03119765</v>
      </c>
      <c r="R11" s="46" t="n">
        <v>1.1206096192</v>
      </c>
      <c r="S11" t="n">
        <v>1.1901447568</v>
      </c>
      <c r="T11" t="n">
        <v>0.8793903808</v>
      </c>
      <c r="U11" t="n">
        <v>0.8098552432</v>
      </c>
      <c r="V11" t="s">
        <v>146</v>
      </c>
    </row>
    <row r="12">
      <c r="A12" t="str">
        <f t="shared" si="0"/>
      </c>
      <c r="B12" t="n">
        <v>3</v>
      </c>
      <c r="C12" t="n">
        <v>1733</v>
      </c>
      <c r="D12" t="n">
        <v>1657.1285624491</v>
      </c>
      <c r="E12" t="n">
        <v>42001</v>
      </c>
      <c r="F12" t="n">
        <v>1.04578488312263</v>
      </c>
      <c r="G12" t="n">
        <v>4.12609223589915</v>
      </c>
      <c r="H12" t="s">
        <v>147</v>
      </c>
      <c r="I12" t="s">
        <v>171</v>
      </c>
      <c r="J12" t="s">
        <v>172</v>
      </c>
      <c r="K12" t="s">
        <v>173</v>
      </c>
      <c r="L12" s="47" t="n">
        <v>43750</v>
      </c>
      <c r="M12" t="n">
        <v>25525</v>
      </c>
      <c r="N12" t="n">
        <v>25525</v>
      </c>
      <c r="O12" t="n">
        <v>697417</v>
      </c>
      <c r="P12" t="n">
        <v>1</v>
      </c>
      <c r="Q12" s="46" t="n">
        <v>0.02456529</v>
      </c>
      <c r="R12" s="46" t="n">
        <v>1.0949690168</v>
      </c>
      <c r="S12" t="n">
        <v>1.1497215622</v>
      </c>
      <c r="T12" t="n">
        <v>0.9050309832</v>
      </c>
      <c r="U12" t="n">
        <v>0.8502784378</v>
      </c>
      <c r="V12" t="s">
        <v>146</v>
      </c>
    </row>
    <row r="13">
      <c r="A13" t="str">
        <f t="shared" si="0"/>
      </c>
      <c r="B13" t="n">
        <v>3</v>
      </c>
      <c r="C13" t="n">
        <v>381</v>
      </c>
      <c r="D13" t="n">
        <v>329.452928108005</v>
      </c>
      <c r="E13" t="n">
        <v>10636</v>
      </c>
      <c r="F13" t="n">
        <v>1.15646263090761</v>
      </c>
      <c r="G13" t="n">
        <v>3.5821737495299</v>
      </c>
      <c r="H13" t="s">
        <v>147</v>
      </c>
      <c r="I13" t="s">
        <v>171</v>
      </c>
      <c r="J13" t="s">
        <v>174</v>
      </c>
      <c r="K13" t="s">
        <v>175</v>
      </c>
      <c r="L13" s="47" t="n">
        <v>43750</v>
      </c>
      <c r="M13" t="n">
        <v>25525</v>
      </c>
      <c r="N13" t="n">
        <v>25525</v>
      </c>
      <c r="O13" t="n">
        <v>697417</v>
      </c>
      <c r="P13" t="n">
        <v>1</v>
      </c>
      <c r="Q13" s="46" t="n">
        <v>0.05509387</v>
      </c>
      <c r="R13" s="46" t="n">
        <v>1.2129920436</v>
      </c>
      <c r="S13" t="n">
        <v>1.3357884769</v>
      </c>
      <c r="T13" t="n">
        <v>0.7870079564</v>
      </c>
      <c r="U13" t="n">
        <v>0.6642115231</v>
      </c>
      <c r="V13" t="s">
        <v>146</v>
      </c>
    </row>
    <row r="14">
      <c r="A14" t="str">
        <f t="shared" si="0"/>
      </c>
      <c r="B14" t="n">
        <v>3</v>
      </c>
      <c r="C14" t="n">
        <v>608</v>
      </c>
      <c r="D14" t="n">
        <v>549.443685817856</v>
      </c>
      <c r="E14" t="n">
        <v>13059</v>
      </c>
      <c r="F14" t="n">
        <v>1.10657382311161</v>
      </c>
      <c r="G14" t="n">
        <v>4.65579293973505</v>
      </c>
      <c r="H14" t="s">
        <v>147</v>
      </c>
      <c r="I14" t="s">
        <v>176</v>
      </c>
      <c r="J14" t="s">
        <v>177</v>
      </c>
      <c r="K14" t="s">
        <v>178</v>
      </c>
      <c r="L14" s="47" t="n">
        <v>43750</v>
      </c>
      <c r="M14" t="n">
        <v>25525</v>
      </c>
      <c r="N14" t="n">
        <v>25525</v>
      </c>
      <c r="O14" t="n">
        <v>697417</v>
      </c>
      <c r="P14" t="n">
        <v>1</v>
      </c>
      <c r="Q14" s="46" t="n">
        <v>0.04266172</v>
      </c>
      <c r="R14" s="46" t="n">
        <v>1.1649295312</v>
      </c>
      <c r="S14" t="n">
        <v>1.2600164548</v>
      </c>
      <c r="T14" t="n">
        <v>0.8350704688</v>
      </c>
      <c r="U14" t="n">
        <v>0.7399835452</v>
      </c>
      <c r="V14" t="s">
        <v>146</v>
      </c>
    </row>
    <row r="15">
      <c r="A15" t="str">
        <f t="shared" si="0"/>
      </c>
      <c r="B15" t="n">
        <v>3</v>
      </c>
      <c r="C15" t="n">
        <v>1252</v>
      </c>
      <c r="D15" t="n">
        <v>1214.799370498</v>
      </c>
      <c r="E15" t="n">
        <v>27602</v>
      </c>
      <c r="F15" t="n">
        <v>1.03062285872501</v>
      </c>
      <c r="G15" t="n">
        <v>4.53590319542062</v>
      </c>
      <c r="H15" t="s">
        <v>147</v>
      </c>
      <c r="I15" t="s">
        <v>176</v>
      </c>
      <c r="J15" t="s">
        <v>179</v>
      </c>
      <c r="K15" t="s">
        <v>180</v>
      </c>
      <c r="L15" s="47" t="n">
        <v>43750</v>
      </c>
      <c r="M15" t="n">
        <v>25525</v>
      </c>
      <c r="N15" t="n">
        <v>25525</v>
      </c>
      <c r="O15" t="n">
        <v>697417</v>
      </c>
      <c r="P15" t="n">
        <v>1</v>
      </c>
      <c r="Q15" s="46" t="n">
        <v>0.02869113</v>
      </c>
      <c r="R15" s="46" t="n">
        <v>1.1109194576</v>
      </c>
      <c r="S15" t="n">
        <v>1.1748679204</v>
      </c>
      <c r="T15" t="n">
        <v>0.8890805424</v>
      </c>
      <c r="U15" t="n">
        <v>0.8251320796</v>
      </c>
      <c r="V15" t="s">
        <v>146</v>
      </c>
    </row>
    <row r="16">
      <c r="A16" t="str">
        <f t="shared" si="0"/>
      </c>
      <c r="B16" t="n">
        <v>3</v>
      </c>
      <c r="C16" t="n">
        <v>1561</v>
      </c>
      <c r="D16" t="n">
        <v>1556.18854519879</v>
      </c>
      <c r="E16" t="n">
        <v>50127</v>
      </c>
      <c r="F16" t="n">
        <v>1.0030918199572</v>
      </c>
      <c r="G16" t="n">
        <v>3.1140902108644</v>
      </c>
      <c r="H16" t="s">
        <v>147</v>
      </c>
      <c r="I16" t="s">
        <v>176</v>
      </c>
      <c r="J16" t="s">
        <v>181</v>
      </c>
      <c r="K16" t="s">
        <v>182</v>
      </c>
      <c r="L16" s="47" t="n">
        <v>43750</v>
      </c>
      <c r="M16" t="n">
        <v>25525</v>
      </c>
      <c r="N16" t="n">
        <v>25525</v>
      </c>
      <c r="O16" t="n">
        <v>697417</v>
      </c>
      <c r="P16" t="n">
        <v>1</v>
      </c>
      <c r="Q16" s="46" t="n">
        <v>0.02534947</v>
      </c>
      <c r="R16" s="46" t="n">
        <v>1.0980006468</v>
      </c>
      <c r="S16" t="n">
        <v>1.1545010197</v>
      </c>
      <c r="T16" t="n">
        <v>0.9019993532</v>
      </c>
      <c r="U16" t="n">
        <v>0.8454989803</v>
      </c>
      <c r="V16" t="s">
        <v>146</v>
      </c>
    </row>
    <row r="17">
      <c r="A17" t="str">
        <f t="shared" si="0"/>
      </c>
      <c r="B17" t="n">
        <v>3</v>
      </c>
      <c r="C17" t="n">
        <v>2667</v>
      </c>
      <c r="D17" t="n">
        <v>2816.90748840126</v>
      </c>
      <c r="E17" t="n">
        <v>79902</v>
      </c>
      <c r="F17" t="n">
        <v>0.946782956480287</v>
      </c>
      <c r="G17" t="n">
        <v>3.33783885259443</v>
      </c>
      <c r="H17" t="s">
        <v>147</v>
      </c>
      <c r="I17" t="s">
        <v>176</v>
      </c>
      <c r="J17" t="s">
        <v>183</v>
      </c>
      <c r="K17" t="s">
        <v>184</v>
      </c>
      <c r="L17" s="47" t="n">
        <v>43750</v>
      </c>
      <c r="M17" t="n">
        <v>25525</v>
      </c>
      <c r="N17" t="n">
        <v>25525</v>
      </c>
      <c r="O17" t="n">
        <v>697417</v>
      </c>
      <c r="P17" t="n">
        <v>1</v>
      </c>
      <c r="Q17" s="46" t="n">
        <v>0.01884142</v>
      </c>
      <c r="R17" s="46" t="n">
        <v>1.0728406364</v>
      </c>
      <c r="S17" t="n">
        <v>1.1148354931</v>
      </c>
      <c r="T17" t="n">
        <v>0.9271593636</v>
      </c>
      <c r="U17" t="n">
        <v>0.8851645069</v>
      </c>
      <c r="V17" t="s">
        <v>146</v>
      </c>
    </row>
    <row r="18">
      <c r="A18" t="str">
        <f t="shared" si="0"/>
      </c>
      <c r="B18" t="n">
        <v>3</v>
      </c>
      <c r="C18" t="n">
        <v>83</v>
      </c>
      <c r="D18" t="n">
        <v>75.2837780392313</v>
      </c>
      <c r="E18" t="n">
        <v>1758</v>
      </c>
      <c r="F18" t="n">
        <v>1.10249514784909</v>
      </c>
      <c r="G18" t="n">
        <v>4.72127417519909</v>
      </c>
      <c r="H18" t="s">
        <v>147</v>
      </c>
      <c r="I18" t="s">
        <v>185</v>
      </c>
      <c r="J18" t="s">
        <v>186</v>
      </c>
      <c r="K18" t="s">
        <v>187</v>
      </c>
      <c r="L18" s="47" t="n">
        <v>43750</v>
      </c>
      <c r="M18" t="n">
        <v>25525</v>
      </c>
      <c r="N18" t="n">
        <v>25525</v>
      </c>
      <c r="O18" t="n">
        <v>697417</v>
      </c>
      <c r="P18" t="n">
        <v>1</v>
      </c>
      <c r="Q18" s="46" t="n">
        <v>0.11525222</v>
      </c>
      <c r="R18" s="46" t="n">
        <v>1.445563272</v>
      </c>
      <c r="S18" t="n">
        <v>1.702444138</v>
      </c>
      <c r="T18" t="n">
        <v>0.554436728</v>
      </c>
      <c r="U18" t="n">
        <v>0.297555862</v>
      </c>
      <c r="V18" t="s">
        <v>146</v>
      </c>
    </row>
    <row r="19">
      <c r="A19" t="str">
        <f t="shared" si="0"/>
      </c>
      <c r="B19" t="n">
        <v>3</v>
      </c>
      <c r="C19" t="n">
        <v>110</v>
      </c>
      <c r="D19" t="n">
        <v>114.4268203651</v>
      </c>
      <c r="E19" t="n">
        <v>2295</v>
      </c>
      <c r="F19" t="n">
        <v>0.961313087692423</v>
      </c>
      <c r="G19" t="n">
        <v>4.79302832244009</v>
      </c>
      <c r="H19" t="s">
        <v>147</v>
      </c>
      <c r="I19" t="s">
        <v>185</v>
      </c>
      <c r="J19" t="s">
        <v>188</v>
      </c>
      <c r="K19" t="s">
        <v>189</v>
      </c>
      <c r="L19" s="47" t="n">
        <v>43750</v>
      </c>
      <c r="M19" t="n">
        <v>25525</v>
      </c>
      <c r="N19" t="n">
        <v>25525</v>
      </c>
      <c r="O19" t="n">
        <v>697417</v>
      </c>
      <c r="P19" t="n">
        <v>1</v>
      </c>
      <c r="Q19" s="46" t="n">
        <v>0.09348374</v>
      </c>
      <c r="R19" s="46" t="n">
        <v>1.3614066736</v>
      </c>
      <c r="S19" t="n">
        <v>1.5697686844</v>
      </c>
      <c r="T19" t="n">
        <v>0.6385933264</v>
      </c>
      <c r="U19" t="n">
        <v>0.4302313156</v>
      </c>
      <c r="V19" t="s">
        <v>146</v>
      </c>
    </row>
    <row r="20">
      <c r="A20" t="str">
        <f t="shared" si="0"/>
      </c>
      <c r="B20" t="n">
        <v>3</v>
      </c>
      <c r="C20" t="n">
        <v>765</v>
      </c>
      <c r="D20" t="n">
        <v>771.055494345015</v>
      </c>
      <c r="E20" t="n">
        <v>24864</v>
      </c>
      <c r="F20" t="n">
        <v>0.992146487004598</v>
      </c>
      <c r="G20" t="n">
        <v>3.07673745173745</v>
      </c>
      <c r="H20" t="s">
        <v>147</v>
      </c>
      <c r="I20" t="s">
        <v>185</v>
      </c>
      <c r="J20" t="s">
        <v>190</v>
      </c>
      <c r="K20" t="s">
        <v>191</v>
      </c>
      <c r="L20" s="47" t="n">
        <v>43750</v>
      </c>
      <c r="M20" t="n">
        <v>25525</v>
      </c>
      <c r="N20" t="n">
        <v>25525</v>
      </c>
      <c r="O20" t="n">
        <v>697417</v>
      </c>
      <c r="P20" t="n">
        <v>1</v>
      </c>
      <c r="Q20" s="46" t="n">
        <v>0.03601282</v>
      </c>
      <c r="R20" s="46" t="n">
        <v>1.1392249936</v>
      </c>
      <c r="S20" t="n">
        <v>1.2194924644</v>
      </c>
      <c r="T20" t="n">
        <v>0.8607750064</v>
      </c>
      <c r="U20" t="n">
        <v>0.7805075356</v>
      </c>
      <c r="V20" t="s">
        <v>146</v>
      </c>
    </row>
    <row r="21">
      <c r="A21" t="str">
        <f t="shared" si="0"/>
      </c>
      <c r="B21" t="n">
        <v>3</v>
      </c>
      <c r="C21" t="n">
        <v>90</v>
      </c>
      <c r="D21" t="n">
        <v>79.2826791432222</v>
      </c>
      <c r="E21" t="n">
        <v>1433</v>
      </c>
      <c r="F21" t="n">
        <v>1.13517859099359</v>
      </c>
      <c r="G21" t="n">
        <v>6.28053035589672</v>
      </c>
      <c r="H21" t="s">
        <v>147</v>
      </c>
      <c r="I21" t="s">
        <v>185</v>
      </c>
      <c r="J21" t="s">
        <v>192</v>
      </c>
      <c r="K21" t="s">
        <v>193</v>
      </c>
      <c r="L21" s="47" t="n">
        <v>43750</v>
      </c>
      <c r="M21" t="n">
        <v>25525</v>
      </c>
      <c r="N21" t="n">
        <v>25525</v>
      </c>
      <c r="O21" t="n">
        <v>697417</v>
      </c>
      <c r="P21" t="n">
        <v>1</v>
      </c>
      <c r="Q21" s="46" t="n">
        <v>0.11230804</v>
      </c>
      <c r="R21" s="46" t="n">
        <v>1.4341811208</v>
      </c>
      <c r="S21" t="n">
        <v>1.6844998282</v>
      </c>
      <c r="T21" t="n">
        <v>0.5658188792</v>
      </c>
      <c r="U21" t="n">
        <v>0.3155001718</v>
      </c>
      <c r="V21" t="s">
        <v>146</v>
      </c>
    </row>
    <row r="22">
      <c r="A22" t="str">
        <f t="shared" si="0"/>
      </c>
      <c r="B22" t="n">
        <v>3</v>
      </c>
      <c r="C22" t="n">
        <v>912</v>
      </c>
      <c r="D22" t="n">
        <v>1008.21037277075</v>
      </c>
      <c r="E22" t="n">
        <v>25328</v>
      </c>
      <c r="F22" t="n">
        <v>0.904573117506872</v>
      </c>
      <c r="G22" t="n">
        <v>3.60075805432723</v>
      </c>
      <c r="H22" t="s">
        <v>147</v>
      </c>
      <c r="I22" t="s">
        <v>194</v>
      </c>
      <c r="J22" t="s">
        <v>195</v>
      </c>
      <c r="K22" t="s">
        <v>196</v>
      </c>
      <c r="L22" s="47" t="n">
        <v>43750</v>
      </c>
      <c r="M22" t="n">
        <v>25525</v>
      </c>
      <c r="N22" t="n">
        <v>25525</v>
      </c>
      <c r="O22" t="n">
        <v>697417</v>
      </c>
      <c r="P22" t="n">
        <v>1</v>
      </c>
      <c r="Q22" s="46" t="n">
        <v>0.03149375</v>
      </c>
      <c r="R22" s="46" t="n">
        <v>1.1217543376</v>
      </c>
      <c r="S22" t="n">
        <v>1.1919494404</v>
      </c>
      <c r="T22" t="n">
        <v>0.8782456624</v>
      </c>
      <c r="U22" t="n">
        <v>0.8080505596</v>
      </c>
      <c r="V22" t="s">
        <v>146</v>
      </c>
    </row>
    <row r="23">
      <c r="A23" t="str">
        <f t="shared" si="0"/>
      </c>
      <c r="B23" t="n">
        <v>3</v>
      </c>
      <c r="C23" t="n">
        <v>902</v>
      </c>
      <c r="D23" t="n">
        <v>1045.47377777129</v>
      </c>
      <c r="E23" t="n">
        <v>23971</v>
      </c>
      <c r="F23" t="n">
        <v>0.862766737127405</v>
      </c>
      <c r="G23" t="n">
        <v>3.7628801468441</v>
      </c>
      <c r="H23" t="s">
        <v>147</v>
      </c>
      <c r="I23" t="s">
        <v>194</v>
      </c>
      <c r="J23" t="s">
        <v>197</v>
      </c>
      <c r="K23" t="s">
        <v>198</v>
      </c>
      <c r="L23" s="47" t="n">
        <v>43750</v>
      </c>
      <c r="M23" t="n">
        <v>25525</v>
      </c>
      <c r="N23" t="n">
        <v>25525</v>
      </c>
      <c r="O23" t="n">
        <v>697417</v>
      </c>
      <c r="P23" t="n">
        <v>1</v>
      </c>
      <c r="Q23" s="46" t="n">
        <v>0.0309274</v>
      </c>
      <c r="R23" s="46" t="n">
        <v>1.1195648412</v>
      </c>
      <c r="S23" t="n">
        <v>1.1884976323</v>
      </c>
      <c r="T23" t="n">
        <v>0.8804351588</v>
      </c>
      <c r="U23" t="n">
        <v>0.8115023677</v>
      </c>
      <c r="V23" t="s">
        <v>146</v>
      </c>
    </row>
    <row r="24">
      <c r="A24" t="str">
        <f t="shared" si="0"/>
      </c>
      <c r="B24" t="n">
        <v>3</v>
      </c>
      <c r="C24" t="n">
        <v>1098</v>
      </c>
      <c r="D24" t="n">
        <v>1090.9005340236</v>
      </c>
      <c r="E24" t="n">
        <v>33454</v>
      </c>
      <c r="F24" t="n">
        <v>1.00650789485841</v>
      </c>
      <c r="G24" t="n">
        <v>3.28211873019669</v>
      </c>
      <c r="H24" t="s">
        <v>147</v>
      </c>
      <c r="I24" t="s">
        <v>194</v>
      </c>
      <c r="J24" t="s">
        <v>199</v>
      </c>
      <c r="K24" t="s">
        <v>200</v>
      </c>
      <c r="L24" s="47" t="n">
        <v>43750</v>
      </c>
      <c r="M24" t="n">
        <v>25525</v>
      </c>
      <c r="N24" t="n">
        <v>25525</v>
      </c>
      <c r="O24" t="n">
        <v>697417</v>
      </c>
      <c r="P24" t="n">
        <v>1</v>
      </c>
      <c r="Q24" s="46" t="n">
        <v>0.03027662</v>
      </c>
      <c r="R24" s="46" t="n">
        <v>1.117048946</v>
      </c>
      <c r="S24" t="n">
        <v>1.1845312465</v>
      </c>
      <c r="T24" t="n">
        <v>0.882951054</v>
      </c>
      <c r="U24" t="n">
        <v>0.8154687535</v>
      </c>
      <c r="V24" t="s">
        <v>146</v>
      </c>
    </row>
    <row r="25">
      <c r="A25" t="str">
        <f t="shared" si="0"/>
      </c>
      <c r="B25" t="n">
        <v>3</v>
      </c>
      <c r="C25" t="n">
        <v>872</v>
      </c>
      <c r="D25" t="n">
        <v>1086.04949927828</v>
      </c>
      <c r="E25" t="n">
        <v>19773</v>
      </c>
      <c r="F25" t="n">
        <v>0.802909996809052</v>
      </c>
      <c r="G25" t="n">
        <v>4.41005411419613</v>
      </c>
      <c r="H25" t="s">
        <v>147</v>
      </c>
      <c r="I25" t="s">
        <v>201</v>
      </c>
      <c r="J25" t="s">
        <v>202</v>
      </c>
      <c r="K25" t="s">
        <v>203</v>
      </c>
      <c r="L25" s="47" t="n">
        <v>43750</v>
      </c>
      <c r="M25" t="n">
        <v>25525</v>
      </c>
      <c r="N25" t="n">
        <v>25525</v>
      </c>
      <c r="O25" t="n">
        <v>697417</v>
      </c>
      <c r="P25" t="n">
        <v>1</v>
      </c>
      <c r="Q25" s="46" t="n">
        <v>0.03034416</v>
      </c>
      <c r="R25" s="46" t="n">
        <v>1.1173100376</v>
      </c>
      <c r="S25" t="n">
        <v>1.1849428654</v>
      </c>
      <c r="T25" t="n">
        <v>0.8826899624</v>
      </c>
      <c r="U25" t="n">
        <v>0.8150571346</v>
      </c>
      <c r="V25" t="s">
        <v>146</v>
      </c>
    </row>
    <row r="26">
      <c r="A26" t="str">
        <f t="shared" si="0"/>
      </c>
      <c r="B26" t="n">
        <v>3</v>
      </c>
      <c r="C26" t="n">
        <v>607</v>
      </c>
      <c r="D26" t="n">
        <v>678.521413135369</v>
      </c>
      <c r="E26" t="n">
        <v>23958</v>
      </c>
      <c r="F26" t="n">
        <v>0.894592253463489</v>
      </c>
      <c r="G26" t="n">
        <v>2.53360046748477</v>
      </c>
      <c r="H26" t="s">
        <v>147</v>
      </c>
      <c r="I26" t="s">
        <v>201</v>
      </c>
      <c r="J26" t="s">
        <v>204</v>
      </c>
      <c r="K26" t="s">
        <v>205</v>
      </c>
      <c r="L26" s="47" t="n">
        <v>43750</v>
      </c>
      <c r="M26" t="n">
        <v>25525</v>
      </c>
      <c r="N26" t="n">
        <v>25525</v>
      </c>
      <c r="O26" t="n">
        <v>697417</v>
      </c>
      <c r="P26" t="n">
        <v>1</v>
      </c>
      <c r="Q26" s="46" t="n">
        <v>0.03839001</v>
      </c>
      <c r="R26" s="46" t="n">
        <v>1.1484151788</v>
      </c>
      <c r="S26" t="n">
        <v>1.2339810727</v>
      </c>
      <c r="T26" t="n">
        <v>0.8515848212</v>
      </c>
      <c r="U26" t="n">
        <v>0.7660189273</v>
      </c>
      <c r="V26" t="s">
        <v>146</v>
      </c>
    </row>
    <row r="27">
      <c r="A27" t="str">
        <f t="shared" si="0"/>
      </c>
      <c r="B27" t="n">
        <v>3</v>
      </c>
      <c r="C27" t="n">
        <v>1690</v>
      </c>
      <c r="D27" t="n">
        <v>1644.1266068734</v>
      </c>
      <c r="E27" t="n">
        <v>37241</v>
      </c>
      <c r="F27" t="n">
        <v>1.02790137507344</v>
      </c>
      <c r="G27" t="n">
        <v>4.53800918342687</v>
      </c>
      <c r="H27" t="s">
        <v>147</v>
      </c>
      <c r="I27" t="s">
        <v>201</v>
      </c>
      <c r="J27" t="s">
        <v>206</v>
      </c>
      <c r="K27" t="s">
        <v>207</v>
      </c>
      <c r="L27" s="47" t="n">
        <v>43750</v>
      </c>
      <c r="M27" t="n">
        <v>25525</v>
      </c>
      <c r="N27" t="n">
        <v>25525</v>
      </c>
      <c r="O27" t="n">
        <v>697417</v>
      </c>
      <c r="P27" t="n">
        <v>1</v>
      </c>
      <c r="Q27" s="46" t="n">
        <v>0.02466223</v>
      </c>
      <c r="R27" s="46" t="n">
        <v>1.0953437884</v>
      </c>
      <c r="S27" t="n">
        <v>1.1503124011</v>
      </c>
      <c r="T27" t="n">
        <v>0.9046562116</v>
      </c>
      <c r="U27" t="n">
        <v>0.8496875989</v>
      </c>
      <c r="V27" t="s">
        <v>146</v>
      </c>
    </row>
    <row r="28">
      <c r="A28" t="str">
        <f t="shared" si="0"/>
      </c>
      <c r="B28" t="n">
        <v>3</v>
      </c>
      <c r="C28" t="n">
        <v>99</v>
      </c>
      <c r="D28" t="n">
        <v>88.6876195727799</v>
      </c>
      <c r="E28" t="n">
        <v>2295</v>
      </c>
      <c r="F28" t="n">
        <v>1.116277564748</v>
      </c>
      <c r="G28" t="n">
        <v>4.31372549019608</v>
      </c>
      <c r="H28" t="s">
        <v>147</v>
      </c>
      <c r="I28" t="s">
        <v>208</v>
      </c>
      <c r="J28" t="s">
        <v>209</v>
      </c>
      <c r="K28" t="s">
        <v>210</v>
      </c>
      <c r="L28" s="47" t="n">
        <v>43750</v>
      </c>
      <c r="M28" t="n">
        <v>25525</v>
      </c>
      <c r="N28" t="n">
        <v>25525</v>
      </c>
      <c r="O28" t="n">
        <v>697417</v>
      </c>
      <c r="P28" t="n">
        <v>1</v>
      </c>
      <c r="Q28" s="46" t="n">
        <v>0.1061863</v>
      </c>
      <c r="R28" s="46" t="n">
        <v>1.4105145716</v>
      </c>
      <c r="S28" t="n">
        <v>1.6471887889</v>
      </c>
      <c r="T28" t="n">
        <v>0.5894854284</v>
      </c>
      <c r="U28" t="n">
        <v>0.3528112111</v>
      </c>
      <c r="V28" t="s">
        <v>146</v>
      </c>
    </row>
    <row r="29">
      <c r="A29" t="str">
        <f t="shared" si="0"/>
      </c>
      <c r="B29" t="n">
        <v>3</v>
      </c>
      <c r="C29" t="n">
        <v>72</v>
      </c>
      <c r="D29" t="n">
        <v>64.1568554260643</v>
      </c>
      <c r="E29" t="n">
        <v>2918</v>
      </c>
      <c r="F29" t="n">
        <v>1.12224951677961</v>
      </c>
      <c r="G29" t="n">
        <v>2.46744345442084</v>
      </c>
      <c r="H29" t="s">
        <v>147</v>
      </c>
      <c r="I29" t="s">
        <v>211</v>
      </c>
      <c r="J29" t="s">
        <v>212</v>
      </c>
      <c r="K29" t="s">
        <v>213</v>
      </c>
      <c r="L29" s="47" t="n">
        <v>43750</v>
      </c>
      <c r="M29" t="n">
        <v>25525</v>
      </c>
      <c r="N29" t="n">
        <v>25525</v>
      </c>
      <c r="O29" t="n">
        <v>697417</v>
      </c>
      <c r="P29" t="n">
        <v>1</v>
      </c>
      <c r="Q29" s="46" t="n">
        <v>0.1248471</v>
      </c>
      <c r="R29" s="46" t="n">
        <v>1.4826569188</v>
      </c>
      <c r="S29" t="n">
        <v>1.7609234077</v>
      </c>
      <c r="T29" t="n">
        <v>0.5173430812</v>
      </c>
      <c r="U29" t="n">
        <v>0.2390765923</v>
      </c>
      <c r="V29" t="s">
        <v>146</v>
      </c>
    </row>
    <row r="30">
      <c r="A30" t="str">
        <f t="shared" si="0"/>
      </c>
      <c r="B30" t="n">
        <v>3</v>
      </c>
      <c r="C30" t="n">
        <v>1557</v>
      </c>
      <c r="D30" t="n">
        <v>1607.88202366839</v>
      </c>
      <c r="E30" t="n">
        <v>37307</v>
      </c>
      <c r="F30" t="n">
        <v>0.968354628685815</v>
      </c>
      <c r="G30" t="n">
        <v>4.17347950786716</v>
      </c>
      <c r="H30" t="s">
        <v>147</v>
      </c>
      <c r="I30" t="s">
        <v>214</v>
      </c>
      <c r="J30" t="s">
        <v>215</v>
      </c>
      <c r="K30" t="s">
        <v>216</v>
      </c>
      <c r="L30" s="47" t="n">
        <v>43750</v>
      </c>
      <c r="M30" t="n">
        <v>25525</v>
      </c>
      <c r="N30" t="n">
        <v>25525</v>
      </c>
      <c r="O30" t="n">
        <v>697417</v>
      </c>
      <c r="P30" t="n">
        <v>1</v>
      </c>
      <c r="Q30" s="46" t="n">
        <v>0.02493865</v>
      </c>
      <c r="R30" s="46" t="n">
        <v>1.0964124196</v>
      </c>
      <c r="S30" t="n">
        <v>1.1519971309</v>
      </c>
      <c r="T30" t="n">
        <v>0.9035875804</v>
      </c>
      <c r="U30" t="n">
        <v>0.8480028691</v>
      </c>
      <c r="V30" t="s">
        <v>146</v>
      </c>
    </row>
    <row r="31">
      <c r="A31" t="str">
        <f t="shared" si="0"/>
      </c>
      <c r="B31" t="n">
        <v>3</v>
      </c>
      <c r="C31" t="n">
        <v>473</v>
      </c>
      <c r="D31" t="n">
        <v>479.493610444678</v>
      </c>
      <c r="E31" t="n">
        <v>9228</v>
      </c>
      <c r="F31" t="n">
        <v>0.986457357713994</v>
      </c>
      <c r="G31" t="n">
        <v>5.12570437798006</v>
      </c>
      <c r="H31" t="s">
        <v>147</v>
      </c>
      <c r="I31" t="s">
        <v>214</v>
      </c>
      <c r="J31" t="s">
        <v>217</v>
      </c>
      <c r="K31" t="s">
        <v>218</v>
      </c>
      <c r="L31" s="47" t="n">
        <v>43750</v>
      </c>
      <c r="M31" t="n">
        <v>25525</v>
      </c>
      <c r="N31" t="n">
        <v>25525</v>
      </c>
      <c r="O31" t="n">
        <v>697417</v>
      </c>
      <c r="P31" t="n">
        <v>1</v>
      </c>
      <c r="Q31" s="46" t="n">
        <v>0.04566764</v>
      </c>
      <c r="R31" s="46" t="n">
        <v>1.1765503712</v>
      </c>
      <c r="S31" t="n">
        <v>1.2783370648</v>
      </c>
      <c r="T31" t="n">
        <v>0.8234496288</v>
      </c>
      <c r="U31" t="n">
        <v>0.7216629352</v>
      </c>
      <c r="V31" t="s">
        <v>146</v>
      </c>
    </row>
    <row r="32">
      <c r="A32" t="str">
        <f t="shared" si="0"/>
      </c>
      <c r="B32" t="n">
        <v>3</v>
      </c>
      <c r="C32" t="n">
        <v>11</v>
      </c>
      <c r="D32" t="n">
        <v>9.31111142883858</v>
      </c>
      <c r="E32" t="n">
        <v>3450</v>
      </c>
      <c r="F32" t="n">
        <v>1.18138420789709</v>
      </c>
      <c r="G32" t="n">
        <v>0.318840579710145</v>
      </c>
      <c r="H32" t="s">
        <v>147</v>
      </c>
      <c r="I32" t="s">
        <v>214</v>
      </c>
      <c r="J32" t="s">
        <v>219</v>
      </c>
      <c r="K32" t="s">
        <v>220</v>
      </c>
      <c r="L32" s="47" t="n">
        <v>43750</v>
      </c>
      <c r="M32" t="n">
        <v>25525</v>
      </c>
      <c r="N32" t="n">
        <v>25525</v>
      </c>
      <c r="O32" t="n">
        <v>697417</v>
      </c>
      <c r="P32" t="n">
        <v>1</v>
      </c>
      <c r="Q32" s="46" t="n">
        <v>0.3277172</v>
      </c>
      <c r="R32" s="46" t="n">
        <v>2.2669495468</v>
      </c>
      <c r="S32" t="n">
        <v>2.9973847447</v>
      </c>
      <c r="T32" t="n">
        <v>-0.2669495468</v>
      </c>
      <c r="U32" t="n">
        <v>-0.9973847447</v>
      </c>
      <c r="V32" t="s">
        <v>146</v>
      </c>
    </row>
    <row r="33">
      <c r="A33" t="str">
        <f t="shared" si="0"/>
      </c>
      <c r="B33" t="n">
        <v>3</v>
      </c>
      <c r="C33" t="n">
        <v>93</v>
      </c>
      <c r="D33" t="n">
        <v>93.0795695332545</v>
      </c>
      <c r="E33" t="n">
        <v>3077</v>
      </c>
      <c r="F33" t="n">
        <v>0.999145145023194</v>
      </c>
      <c r="G33" t="n">
        <v>3.02242443938902</v>
      </c>
      <c r="H33" t="s">
        <v>147</v>
      </c>
      <c r="I33" t="s">
        <v>221</v>
      </c>
      <c r="J33" t="s">
        <v>222</v>
      </c>
      <c r="K33" t="s">
        <v>223</v>
      </c>
      <c r="L33" s="47" t="n">
        <v>43750</v>
      </c>
      <c r="M33" t="n">
        <v>25525</v>
      </c>
      <c r="N33" t="n">
        <v>25525</v>
      </c>
      <c r="O33" t="n">
        <v>697417</v>
      </c>
      <c r="P33" t="n">
        <v>1</v>
      </c>
      <c r="Q33" s="46" t="n">
        <v>0.10365084</v>
      </c>
      <c r="R33" s="46" t="n">
        <v>1.4007125136</v>
      </c>
      <c r="S33" t="n">
        <v>1.6317355444</v>
      </c>
      <c r="T33" t="n">
        <v>0.5992874864</v>
      </c>
      <c r="U33" t="n">
        <v>0.3682644556</v>
      </c>
      <c r="V33" t="s">
        <v>146</v>
      </c>
    </row>
    <row r="34">
      <c r="A34" t="str">
        <f t="shared" si="0"/>
      </c>
      <c r="B34" t="n">
        <v>3</v>
      </c>
      <c r="C34" t="n">
        <v>97</v>
      </c>
      <c r="D34" t="n">
        <v>118.831820063543</v>
      </c>
      <c r="E34" t="n">
        <v>17852</v>
      </c>
      <c r="F34" t="n">
        <v>0.816279679534751</v>
      </c>
      <c r="G34" t="n">
        <v>0.54335648666816</v>
      </c>
      <c r="H34" t="s">
        <v>147</v>
      </c>
      <c r="I34" t="s">
        <v>224</v>
      </c>
      <c r="J34" t="s">
        <v>225</v>
      </c>
      <c r="K34" t="s">
        <v>226</v>
      </c>
      <c r="L34" s="47" t="n">
        <v>43750</v>
      </c>
      <c r="M34" t="n">
        <v>25525</v>
      </c>
      <c r="N34" t="n">
        <v>25525</v>
      </c>
      <c r="O34" t="n">
        <v>697417</v>
      </c>
      <c r="P34" t="n">
        <v>1</v>
      </c>
      <c r="Q34" s="46" t="n">
        <v>0.0917347</v>
      </c>
      <c r="R34" s="46" t="n">
        <v>1.3546449088</v>
      </c>
      <c r="S34" t="n">
        <v>1.5591085552</v>
      </c>
      <c r="T34" t="n">
        <v>0.6453550912</v>
      </c>
      <c r="U34" t="n">
        <v>0.4408914448</v>
      </c>
      <c r="V34" t="s">
        <v>146</v>
      </c>
    </row>
    <row r="35">
      <c r="A35" t="str">
        <f t="shared" si="0"/>
      </c>
      <c r="B35" t="n">
        <v>3</v>
      </c>
      <c r="C35" t="n">
        <v>2037</v>
      </c>
      <c r="D35" t="n">
        <v>2178.75505848487</v>
      </c>
      <c r="E35" t="n">
        <v>51757</v>
      </c>
      <c r="F35" t="n">
        <v>0.934937588356792</v>
      </c>
      <c r="G35" t="n">
        <v>3.93569951890566</v>
      </c>
      <c r="H35" t="s">
        <v>227</v>
      </c>
      <c r="I35" t="s">
        <v>148</v>
      </c>
      <c r="J35" t="s">
        <v>148</v>
      </c>
      <c r="K35" t="s">
        <v>228</v>
      </c>
      <c r="L35" s="47" t="n">
        <v>43750</v>
      </c>
      <c r="M35" t="n">
        <v>25525</v>
      </c>
      <c r="N35" t="n">
        <v>25525</v>
      </c>
      <c r="O35" t="n">
        <v>697417</v>
      </c>
      <c r="P35" t="n">
        <v>1</v>
      </c>
      <c r="Q35" s="46" t="n">
        <v>0.02142376</v>
      </c>
      <c r="R35" s="46" t="n">
        <v>1.082823916</v>
      </c>
      <c r="S35" t="n">
        <v>1.130574439</v>
      </c>
      <c r="T35" t="n">
        <v>0.917176084</v>
      </c>
      <c r="U35" t="n">
        <v>0.869425561</v>
      </c>
      <c r="V35" t="s">
        <v>146</v>
      </c>
    </row>
    <row r="36">
      <c r="A36" t="str">
        <f t="shared" si="0"/>
      </c>
      <c r="B36" t="n">
        <v>3</v>
      </c>
      <c r="C36" t="n">
        <v>602</v>
      </c>
      <c r="D36" t="n">
        <v>597.486725976418</v>
      </c>
      <c r="E36" t="n">
        <v>12002</v>
      </c>
      <c r="F36" t="n">
        <v>1.00755376450616</v>
      </c>
      <c r="G36" t="n">
        <v>5.01583069488419</v>
      </c>
      <c r="H36" t="s">
        <v>227</v>
      </c>
      <c r="I36" t="s">
        <v>155</v>
      </c>
      <c r="J36" t="s">
        <v>155</v>
      </c>
      <c r="K36" t="s">
        <v>229</v>
      </c>
      <c r="L36" s="47" t="n">
        <v>43750</v>
      </c>
      <c r="M36" t="n">
        <v>25525</v>
      </c>
      <c r="N36" t="n">
        <v>25525</v>
      </c>
      <c r="O36" t="n">
        <v>697417</v>
      </c>
      <c r="P36" t="n">
        <v>1</v>
      </c>
      <c r="Q36" s="46" t="n">
        <v>0.0409106</v>
      </c>
      <c r="R36" s="46" t="n">
        <v>1.1581597304</v>
      </c>
      <c r="S36" t="n">
        <v>1.2493436566</v>
      </c>
      <c r="T36" t="n">
        <v>0.8418402696</v>
      </c>
      <c r="U36" t="n">
        <v>0.7506563434</v>
      </c>
      <c r="V36" t="s">
        <v>146</v>
      </c>
    </row>
    <row r="37">
      <c r="A37" t="str">
        <f t="shared" si="0"/>
      </c>
      <c r="B37" t="n">
        <v>3</v>
      </c>
      <c r="C37" t="n">
        <v>848</v>
      </c>
      <c r="D37" t="n">
        <v>872.928812984394</v>
      </c>
      <c r="E37" t="n">
        <v>22058</v>
      </c>
      <c r="F37" t="n">
        <v>0.971442329988896</v>
      </c>
      <c r="G37" t="n">
        <v>3.84441019131381</v>
      </c>
      <c r="H37" t="s">
        <v>227</v>
      </c>
      <c r="I37" t="s">
        <v>158</v>
      </c>
      <c r="J37" t="s">
        <v>158</v>
      </c>
      <c r="K37" t="s">
        <v>230</v>
      </c>
      <c r="L37" s="47" t="n">
        <v>43750</v>
      </c>
      <c r="M37" t="n">
        <v>25525</v>
      </c>
      <c r="N37" t="n">
        <v>25525</v>
      </c>
      <c r="O37" t="n">
        <v>697417</v>
      </c>
      <c r="P37" t="n">
        <v>1</v>
      </c>
      <c r="Q37" s="46" t="n">
        <v>0.03384625</v>
      </c>
      <c r="R37" s="46" t="n">
        <v>1.1308490708</v>
      </c>
      <c r="S37" t="n">
        <v>1.2062875657</v>
      </c>
      <c r="T37" t="n">
        <v>0.8691509292</v>
      </c>
      <c r="U37" t="n">
        <v>0.7937124343</v>
      </c>
      <c r="V37" t="s">
        <v>146</v>
      </c>
    </row>
    <row r="38">
      <c r="A38" t="str">
        <f t="shared" si="0"/>
      </c>
      <c r="B38" t="n">
        <v>3</v>
      </c>
      <c r="C38" t="n">
        <v>1748</v>
      </c>
      <c r="D38" t="n">
        <v>1688.73151151978</v>
      </c>
      <c r="E38" t="n">
        <v>38104</v>
      </c>
      <c r="F38" t="n">
        <v>1.03509645439546</v>
      </c>
      <c r="G38" t="n">
        <v>4.58744488767584</v>
      </c>
      <c r="H38" t="s">
        <v>227</v>
      </c>
      <c r="I38" t="s">
        <v>163</v>
      </c>
      <c r="J38" t="s">
        <v>163</v>
      </c>
      <c r="K38" t="s">
        <v>231</v>
      </c>
      <c r="L38" s="47" t="n">
        <v>43750</v>
      </c>
      <c r="M38" t="n">
        <v>25525</v>
      </c>
      <c r="N38" t="n">
        <v>25525</v>
      </c>
      <c r="O38" t="n">
        <v>697417</v>
      </c>
      <c r="P38" t="n">
        <v>1</v>
      </c>
      <c r="Q38" s="46" t="n">
        <v>0.02433435</v>
      </c>
      <c r="R38" s="46" t="n">
        <v>1.0940762172</v>
      </c>
      <c r="S38" t="n">
        <v>1.1483140363</v>
      </c>
      <c r="T38" t="n">
        <v>0.9059237828</v>
      </c>
      <c r="U38" t="n">
        <v>0.8516859637</v>
      </c>
      <c r="V38" t="s">
        <v>146</v>
      </c>
    </row>
    <row r="39">
      <c r="A39" t="str">
        <f t="shared" si="0"/>
      </c>
      <c r="B39" t="n">
        <v>3</v>
      </c>
      <c r="C39" t="n">
        <v>1053</v>
      </c>
      <c r="D39" t="n">
        <v>1030.80339046277</v>
      </c>
      <c r="E39" t="n">
        <v>23035</v>
      </c>
      <c r="F39" t="n">
        <v>1.02153331056397</v>
      </c>
      <c r="G39" t="n">
        <v>4.57130453657478</v>
      </c>
      <c r="H39" t="s">
        <v>227</v>
      </c>
      <c r="I39" t="s">
        <v>168</v>
      </c>
      <c r="J39" t="s">
        <v>168</v>
      </c>
      <c r="K39" t="s">
        <v>232</v>
      </c>
      <c r="L39" s="47" t="n">
        <v>43750</v>
      </c>
      <c r="M39" t="n">
        <v>25525</v>
      </c>
      <c r="N39" t="n">
        <v>25525</v>
      </c>
      <c r="O39" t="n">
        <v>697417</v>
      </c>
      <c r="P39" t="n">
        <v>1</v>
      </c>
      <c r="Q39" s="46" t="n">
        <v>0.0311467</v>
      </c>
      <c r="R39" s="46" t="n">
        <v>1.1204126588</v>
      </c>
      <c r="S39" t="n">
        <v>1.1898342427</v>
      </c>
      <c r="T39" t="n">
        <v>0.8795873412</v>
      </c>
      <c r="U39" t="n">
        <v>0.8101657573</v>
      </c>
      <c r="V39" t="s">
        <v>146</v>
      </c>
    </row>
    <row r="40">
      <c r="A40" t="str">
        <f t="shared" si="0"/>
      </c>
      <c r="B40" t="n">
        <v>3</v>
      </c>
      <c r="C40" t="n">
        <v>2505</v>
      </c>
      <c r="D40" t="n">
        <v>2269.57880247855</v>
      </c>
      <c r="E40" t="n">
        <v>67832</v>
      </c>
      <c r="F40" t="n">
        <v>1.10372902551978</v>
      </c>
      <c r="G40" t="n">
        <v>3.69294728151905</v>
      </c>
      <c r="H40" t="s">
        <v>227</v>
      </c>
      <c r="I40" t="s">
        <v>171</v>
      </c>
      <c r="J40" t="s">
        <v>171</v>
      </c>
      <c r="K40" t="s">
        <v>233</v>
      </c>
      <c r="L40" s="47" t="n">
        <v>43750</v>
      </c>
      <c r="M40" t="n">
        <v>25525</v>
      </c>
      <c r="N40" t="n">
        <v>25525</v>
      </c>
      <c r="O40" t="n">
        <v>697417</v>
      </c>
      <c r="P40" t="n">
        <v>1</v>
      </c>
      <c r="Q40" s="46" t="n">
        <v>0.02099072</v>
      </c>
      <c r="R40" s="46" t="n">
        <v>1.0811498016</v>
      </c>
      <c r="S40" t="n">
        <v>1.1279351464</v>
      </c>
      <c r="T40" t="n">
        <v>0.9188501984</v>
      </c>
      <c r="U40" t="n">
        <v>0.8720648536</v>
      </c>
      <c r="V40" t="s">
        <v>146</v>
      </c>
    </row>
    <row r="41">
      <c r="A41" t="str">
        <f t="shared" si="0"/>
      </c>
      <c r="B41" t="n">
        <v>3</v>
      </c>
      <c r="C41" t="n">
        <v>6115</v>
      </c>
      <c r="D41" t="n">
        <v>6158.06681592035</v>
      </c>
      <c r="E41" t="n">
        <v>190021</v>
      </c>
      <c r="F41" t="n">
        <v>0.993006438999816</v>
      </c>
      <c r="G41" t="n">
        <v>3.21806537172207</v>
      </c>
      <c r="H41" t="s">
        <v>227</v>
      </c>
      <c r="I41" t="s">
        <v>176</v>
      </c>
      <c r="J41" t="s">
        <v>176</v>
      </c>
      <c r="K41" t="s">
        <v>234</v>
      </c>
      <c r="L41" s="47" t="n">
        <v>43750</v>
      </c>
      <c r="M41" t="n">
        <v>25525</v>
      </c>
      <c r="N41" t="n">
        <v>25525</v>
      </c>
      <c r="O41" t="n">
        <v>697417</v>
      </c>
      <c r="P41" t="n">
        <v>1</v>
      </c>
      <c r="Q41" s="46" t="n">
        <v>0.01274318</v>
      </c>
      <c r="R41" s="46" t="n">
        <v>1.0492649332</v>
      </c>
      <c r="S41" t="n">
        <v>1.0776676753</v>
      </c>
      <c r="T41" t="n">
        <v>0.9507350668</v>
      </c>
      <c r="U41" t="n">
        <v>0.9223323247</v>
      </c>
      <c r="V41" t="s">
        <v>146</v>
      </c>
    </row>
    <row r="42">
      <c r="A42" t="str">
        <f t="shared" si="0"/>
      </c>
      <c r="B42" t="n">
        <v>3</v>
      </c>
      <c r="C42" t="n">
        <v>1366</v>
      </c>
      <c r="D42" t="n">
        <v>1370.18496327321</v>
      </c>
      <c r="E42" t="n">
        <v>33674</v>
      </c>
      <c r="F42" t="n">
        <v>0.996945694643145</v>
      </c>
      <c r="G42" t="n">
        <v>4.05654213933599</v>
      </c>
      <c r="H42" t="s">
        <v>227</v>
      </c>
      <c r="I42" t="s">
        <v>185</v>
      </c>
      <c r="J42" t="s">
        <v>185</v>
      </c>
      <c r="K42" t="s">
        <v>235</v>
      </c>
      <c r="L42" s="47" t="n">
        <v>43750</v>
      </c>
      <c r="M42" t="n">
        <v>25525</v>
      </c>
      <c r="N42" t="n">
        <v>25525</v>
      </c>
      <c r="O42" t="n">
        <v>697417</v>
      </c>
      <c r="P42" t="n">
        <v>1</v>
      </c>
      <c r="Q42" s="46" t="n">
        <v>0.02701534</v>
      </c>
      <c r="R42" s="46" t="n">
        <v>1.1044408736</v>
      </c>
      <c r="S42" t="n">
        <v>1.1646542344</v>
      </c>
      <c r="T42" t="n">
        <v>0.8955591264</v>
      </c>
      <c r="U42" t="n">
        <v>0.8353457656</v>
      </c>
      <c r="V42" t="s">
        <v>146</v>
      </c>
    </row>
    <row r="43">
      <c r="A43" t="str">
        <f t="shared" si="0"/>
      </c>
      <c r="B43" t="n">
        <v>3</v>
      </c>
      <c r="C43" t="n">
        <v>2912</v>
      </c>
      <c r="D43" t="n">
        <v>3144.58468456559</v>
      </c>
      <c r="E43" t="n">
        <v>82753</v>
      </c>
      <c r="F43" t="n">
        <v>0.926036437909536</v>
      </c>
      <c r="G43" t="n">
        <v>3.51890565900934</v>
      </c>
      <c r="H43" t="s">
        <v>227</v>
      </c>
      <c r="I43" t="s">
        <v>194</v>
      </c>
      <c r="J43" t="s">
        <v>194</v>
      </c>
      <c r="K43" t="s">
        <v>236</v>
      </c>
      <c r="L43" s="47" t="n">
        <v>43750</v>
      </c>
      <c r="M43" t="n">
        <v>25525</v>
      </c>
      <c r="N43" t="n">
        <v>25525</v>
      </c>
      <c r="O43" t="n">
        <v>697417</v>
      </c>
      <c r="P43" t="n">
        <v>1</v>
      </c>
      <c r="Q43" s="46" t="n">
        <v>0.01783275</v>
      </c>
      <c r="R43" s="46" t="n">
        <v>1.068941138</v>
      </c>
      <c r="S43" t="n">
        <v>1.1086878145</v>
      </c>
      <c r="T43" t="n">
        <v>0.931058862</v>
      </c>
      <c r="U43" t="n">
        <v>0.8913121855</v>
      </c>
      <c r="V43" t="s">
        <v>146</v>
      </c>
    </row>
    <row r="44">
      <c r="A44" t="str">
        <f t="shared" si="0"/>
      </c>
      <c r="B44" t="n">
        <v>3</v>
      </c>
      <c r="C44" t="n">
        <v>3357</v>
      </c>
      <c r="D44" t="n">
        <v>3468.46753209213</v>
      </c>
      <c r="E44" t="n">
        <v>94989</v>
      </c>
      <c r="F44" t="n">
        <v>0.967862598954503</v>
      </c>
      <c r="G44" t="n">
        <v>3.53409342134352</v>
      </c>
      <c r="H44" t="s">
        <v>227</v>
      </c>
      <c r="I44" t="s">
        <v>201</v>
      </c>
      <c r="J44" t="s">
        <v>201</v>
      </c>
      <c r="K44" t="s">
        <v>237</v>
      </c>
      <c r="L44" s="47" t="n">
        <v>43750</v>
      </c>
      <c r="M44" t="n">
        <v>25525</v>
      </c>
      <c r="N44" t="n">
        <v>25525</v>
      </c>
      <c r="O44" t="n">
        <v>697417</v>
      </c>
      <c r="P44" t="n">
        <v>1</v>
      </c>
      <c r="Q44" s="46" t="n">
        <v>0.01697975</v>
      </c>
      <c r="R44" s="46" t="n">
        <v>1.065643438</v>
      </c>
      <c r="S44" t="n">
        <v>1.1034888895</v>
      </c>
      <c r="T44" t="n">
        <v>0.934356562</v>
      </c>
      <c r="U44" t="n">
        <v>0.8965111105</v>
      </c>
      <c r="V44" t="s">
        <v>146</v>
      </c>
    </row>
    <row r="45">
      <c r="A45" t="str">
        <f t="shared" si="0"/>
      </c>
      <c r="B45" t="n">
        <v>3</v>
      </c>
      <c r="C45" t="n">
        <v>103</v>
      </c>
      <c r="D45" t="n">
        <v>96.1144687300809</v>
      </c>
      <c r="E45" t="n">
        <v>2459</v>
      </c>
      <c r="F45" t="n">
        <v>1.07163886312742</v>
      </c>
      <c r="G45" t="n">
        <v>4.18869459129728</v>
      </c>
      <c r="H45" t="s">
        <v>227</v>
      </c>
      <c r="I45" t="s">
        <v>208</v>
      </c>
      <c r="J45" t="s">
        <v>208</v>
      </c>
      <c r="K45" t="s">
        <v>238</v>
      </c>
      <c r="L45" s="47" t="n">
        <v>43750</v>
      </c>
      <c r="M45" t="n">
        <v>25525</v>
      </c>
      <c r="N45" t="n">
        <v>25525</v>
      </c>
      <c r="O45" t="n">
        <v>697417</v>
      </c>
      <c r="P45" t="n">
        <v>1</v>
      </c>
      <c r="Q45" s="46" t="n">
        <v>0.10200128</v>
      </c>
      <c r="R45" s="46" t="n">
        <v>1.39433534</v>
      </c>
      <c r="S45" t="n">
        <v>1.621681735</v>
      </c>
      <c r="T45" t="n">
        <v>0.60566466</v>
      </c>
      <c r="U45" t="n">
        <v>0.378318265</v>
      </c>
      <c r="V45" t="s">
        <v>146</v>
      </c>
    </row>
    <row r="46">
      <c r="A46" t="str">
        <f t="shared" si="0"/>
      </c>
      <c r="B46" t="n">
        <v>3</v>
      </c>
      <c r="C46" t="n">
        <v>72</v>
      </c>
      <c r="D46" t="n">
        <v>64.1568554260643</v>
      </c>
      <c r="E46" t="n">
        <v>2918</v>
      </c>
      <c r="F46" t="n">
        <v>1.12224951677961</v>
      </c>
      <c r="G46" t="n">
        <v>2.46744345442084</v>
      </c>
      <c r="H46" t="s">
        <v>227</v>
      </c>
      <c r="I46" t="s">
        <v>211</v>
      </c>
      <c r="J46" t="s">
        <v>211</v>
      </c>
      <c r="K46" t="s">
        <v>239</v>
      </c>
      <c r="L46" s="47" t="n">
        <v>43750</v>
      </c>
      <c r="M46" t="n">
        <v>25525</v>
      </c>
      <c r="N46" t="n">
        <v>25525</v>
      </c>
      <c r="O46" t="n">
        <v>697417</v>
      </c>
      <c r="P46" t="n">
        <v>1</v>
      </c>
      <c r="Q46" s="46" t="n">
        <v>0.1248471</v>
      </c>
      <c r="R46" s="46" t="n">
        <v>1.4826569188</v>
      </c>
      <c r="S46" t="n">
        <v>1.7609234077</v>
      </c>
      <c r="T46" t="n">
        <v>0.5173430812</v>
      </c>
      <c r="U46" t="n">
        <v>0.2390765923</v>
      </c>
      <c r="V46" t="s">
        <v>146</v>
      </c>
    </row>
    <row r="47">
      <c r="A47" t="str">
        <f t="shared" si="0"/>
      </c>
      <c r="B47" t="n">
        <v>3</v>
      </c>
      <c r="C47" t="n">
        <v>2240</v>
      </c>
      <c r="D47" t="n">
        <v>2230.94213444346</v>
      </c>
      <c r="E47" t="n">
        <v>50448</v>
      </c>
      <c r="F47" t="n">
        <v>1.00406010779782</v>
      </c>
      <c r="G47" t="n">
        <v>4.44021566761814</v>
      </c>
      <c r="H47" t="s">
        <v>227</v>
      </c>
      <c r="I47" t="s">
        <v>214</v>
      </c>
      <c r="J47" t="s">
        <v>214</v>
      </c>
      <c r="K47" t="s">
        <v>240</v>
      </c>
      <c r="L47" s="47" t="n">
        <v>43750</v>
      </c>
      <c r="M47" t="n">
        <v>25525</v>
      </c>
      <c r="N47" t="n">
        <v>25525</v>
      </c>
      <c r="O47" t="n">
        <v>697417</v>
      </c>
      <c r="P47" t="n">
        <v>1</v>
      </c>
      <c r="Q47" s="46" t="n">
        <v>0.02117171</v>
      </c>
      <c r="R47" s="46" t="n">
        <v>1.081849502</v>
      </c>
      <c r="S47" t="n">
        <v>1.1290382455</v>
      </c>
      <c r="T47" t="n">
        <v>0.918150498</v>
      </c>
      <c r="U47" t="n">
        <v>0.8709617545</v>
      </c>
      <c r="V47" t="s">
        <v>146</v>
      </c>
    </row>
    <row r="48">
      <c r="A48" t="str">
        <f t="shared" si="0"/>
      </c>
      <c r="B48" t="n">
        <v>3</v>
      </c>
      <c r="C48" t="n">
        <v>123</v>
      </c>
      <c r="D48" t="n">
        <v>134.407779588407</v>
      </c>
      <c r="E48" t="n">
        <v>3597</v>
      </c>
      <c r="F48" t="n">
        <v>0.915125600442617</v>
      </c>
      <c r="G48" t="n">
        <v>3.41951626355296</v>
      </c>
      <c r="H48" t="s">
        <v>227</v>
      </c>
      <c r="I48" t="s">
        <v>221</v>
      </c>
      <c r="J48" t="s">
        <v>221</v>
      </c>
      <c r="K48" t="s">
        <v>241</v>
      </c>
      <c r="L48" s="47" t="n">
        <v>43750</v>
      </c>
      <c r="M48" t="n">
        <v>25525</v>
      </c>
      <c r="N48" t="n">
        <v>25525</v>
      </c>
      <c r="O48" t="n">
        <v>697417</v>
      </c>
      <c r="P48" t="n">
        <v>1</v>
      </c>
      <c r="Q48" s="46" t="n">
        <v>0.0862557</v>
      </c>
      <c r="R48" s="46" t="n">
        <v>1.3334631888</v>
      </c>
      <c r="S48" t="n">
        <v>1.5257149252</v>
      </c>
      <c r="T48" t="n">
        <v>0.6665368112</v>
      </c>
      <c r="U48" t="n">
        <v>0.4742850748</v>
      </c>
      <c r="V48" t="s">
        <v>146</v>
      </c>
    </row>
    <row r="49">
      <c r="A49" t="str">
        <f t="shared" si="0"/>
      </c>
      <c r="B49" t="n">
        <v>3</v>
      </c>
      <c r="C49" t="n">
        <v>97</v>
      </c>
      <c r="D49" t="n">
        <v>118.831820063543</v>
      </c>
      <c r="E49" t="n">
        <v>17852</v>
      </c>
      <c r="F49" t="n">
        <v>0.816279679534751</v>
      </c>
      <c r="G49" t="n">
        <v>0.54335648666816</v>
      </c>
      <c r="H49" t="s">
        <v>227</v>
      </c>
      <c r="I49" t="s">
        <v>224</v>
      </c>
      <c r="J49" t="s">
        <v>224</v>
      </c>
      <c r="K49" t="s">
        <v>242</v>
      </c>
      <c r="L49" s="47" t="n">
        <v>43750</v>
      </c>
      <c r="M49" t="n">
        <v>25525</v>
      </c>
      <c r="N49" t="n">
        <v>25525</v>
      </c>
      <c r="O49" t="n">
        <v>697417</v>
      </c>
      <c r="P49" t="n">
        <v>1</v>
      </c>
      <c r="Q49" s="46" t="n">
        <v>0.0917347</v>
      </c>
      <c r="R49" s="46" t="n">
        <v>1.3546449088</v>
      </c>
      <c r="S49" t="n">
        <v>1.5591085552</v>
      </c>
      <c r="T49" t="n">
        <v>0.6453550912</v>
      </c>
      <c r="U49" t="n">
        <v>0.4408914448</v>
      </c>
      <c r="V49" t="s">
        <v>146</v>
      </c>
    </row>
    <row r="50">
      <c r="A50" t="str">
        <f t="shared" si="0"/>
      </c>
      <c r="L50" s="47"/>
      <c r="O50"/>
      <c r="Q50" s="46"/>
      <c r="R50" s="46"/>
    </row>
    <row r="51">
      <c r="A51" t="str">
        <f t="shared" si="0"/>
      </c>
      <c r="L51" s="47"/>
      <c r="O51"/>
      <c r="Q51" s="46"/>
      <c r="R51" s="46"/>
    </row>
    <row r="52">
      <c r="A52" t="str">
        <f t="shared" si="0"/>
      </c>
      <c r="L52" s="47"/>
      <c r="O52"/>
      <c r="Q52" s="46"/>
      <c r="R52" s="46"/>
    </row>
    <row r="53">
      <c r="A53" t="str">
        <f t="shared" si="0"/>
      </c>
      <c r="L53" s="47"/>
      <c r="O53"/>
      <c r="Q53" s="46"/>
      <c r="R53" s="46"/>
    </row>
    <row r="54">
      <c r="A54" t="str">
        <f t="shared" si="0"/>
      </c>
      <c r="L54" s="47"/>
      <c r="O54"/>
      <c r="Q54" s="46"/>
      <c r="R54" s="46"/>
    </row>
    <row r="55">
      <c r="A55" t="str">
        <f t="shared" si="0"/>
      </c>
      <c r="L55" s="47"/>
      <c r="O55"/>
      <c r="Q55" s="46"/>
      <c r="R55" s="46"/>
    </row>
    <row r="56">
      <c r="A56" t="str">
        <f t="shared" si="0"/>
      </c>
      <c r="L56" s="47"/>
      <c r="O56"/>
      <c r="Q56" s="46"/>
      <c r="R56" s="46"/>
    </row>
    <row r="57">
      <c r="A57" t="str">
        <f t="shared" si="0"/>
      </c>
      <c r="L57" s="47"/>
      <c r="O57"/>
      <c r="Q57" s="46"/>
      <c r="R57" s="46"/>
    </row>
    <row r="58">
      <c r="A58" t="str">
        <f t="shared" si="0"/>
      </c>
      <c r="L58" s="47"/>
      <c r="O58"/>
      <c r="Q58" s="46"/>
      <c r="R58" s="46"/>
    </row>
    <row r="59">
      <c r="A59" t="str">
        <f t="shared" si="0"/>
      </c>
      <c r="L59" s="47"/>
      <c r="O59"/>
      <c r="Q59" s="46"/>
      <c r="R59" s="46"/>
    </row>
    <row r="60">
      <c r="A60" t="str">
        <f t="shared" si="0"/>
      </c>
      <c r="L60" s="47"/>
      <c r="O60"/>
      <c r="Q60" s="46"/>
      <c r="R60" s="46"/>
    </row>
    <row r="61">
      <c r="A61" t="str">
        <f t="shared" si="0"/>
      </c>
      <c r="L61" s="47"/>
      <c r="O61"/>
      <c r="Q61" s="46"/>
      <c r="R61" s="46"/>
    </row>
    <row r="62">
      <c r="A62" t="str">
        <f t="shared" si="0"/>
      </c>
      <c r="L62" s="47"/>
      <c r="O62"/>
      <c r="Q62" s="46"/>
      <c r="R62" s="46"/>
    </row>
    <row r="63">
      <c r="A63" t="str">
        <f t="shared" si="0"/>
      </c>
      <c r="L63" s="47"/>
      <c r="O63"/>
      <c r="Q63" s="46"/>
      <c r="R63" s="46"/>
    </row>
    <row r="64">
      <c r="A64" t="str">
        <f t="shared" si="0"/>
      </c>
      <c r="L64" s="47"/>
      <c r="O64"/>
      <c r="Q64" s="46"/>
      <c r="R64" s="46"/>
    </row>
    <row r="65">
      <c r="A65" t="str">
        <f t="shared" si="0"/>
      </c>
      <c r="L65" s="47"/>
      <c r="O65"/>
      <c r="Q65" s="46"/>
      <c r="R65" s="46"/>
    </row>
    <row r="66">
      <c r="A66" t="str">
        <f t="shared" si="0"/>
      </c>
      <c r="L66" s="47"/>
      <c r="O66"/>
      <c r="Q66" s="46"/>
      <c r="R66" s="46"/>
    </row>
    <row r="67">
      <c r="A67" t="str">
        <f t="shared" ref="A67:A130" si="1">J67&amp;B67</f>
      </c>
      <c r="L67" s="47"/>
      <c r="O67"/>
      <c r="Q67" s="46"/>
      <c r="R67" s="46"/>
    </row>
    <row r="68">
      <c r="A68" t="str">
        <f t="shared" si="1"/>
      </c>
      <c r="L68" s="47"/>
      <c r="O68"/>
      <c r="Q68" s="46"/>
      <c r="R68" s="46"/>
    </row>
    <row r="69">
      <c r="A69" t="str">
        <f t="shared" si="1"/>
      </c>
      <c r="L69" s="47"/>
      <c r="O69"/>
      <c r="Q69" s="46"/>
      <c r="R69" s="46"/>
    </row>
    <row r="70">
      <c r="A70" t="str">
        <f t="shared" si="1"/>
      </c>
      <c r="L70" s="47"/>
      <c r="O70"/>
      <c r="Q70" s="46"/>
      <c r="R70" s="46"/>
    </row>
    <row r="71">
      <c r="A71" t="str">
        <f t="shared" si="1"/>
      </c>
      <c r="L71" s="47"/>
      <c r="O71"/>
      <c r="Q71" s="46"/>
      <c r="R71" s="46"/>
    </row>
    <row r="72">
      <c r="A72" t="str">
        <f t="shared" si="1"/>
      </c>
      <c r="L72" s="47"/>
      <c r="O72"/>
      <c r="Q72" s="46"/>
      <c r="R72" s="46"/>
    </row>
    <row r="73">
      <c r="A73" t="str">
        <f t="shared" si="1"/>
      </c>
      <c r="L73" s="47"/>
      <c r="O73"/>
      <c r="Q73" s="46"/>
      <c r="R73" s="46"/>
    </row>
    <row r="74">
      <c r="A74" t="str">
        <f t="shared" si="1"/>
      </c>
      <c r="L74" s="47"/>
      <c r="O74"/>
      <c r="Q74" s="46"/>
      <c r="R74" s="46"/>
    </row>
    <row r="75">
      <c r="A75" t="str">
        <f t="shared" si="1"/>
      </c>
      <c r="L75" s="47"/>
      <c r="O75"/>
      <c r="Q75" s="46"/>
      <c r="R75" s="46"/>
    </row>
    <row r="76">
      <c r="A76" t="str">
        <f t="shared" si="1"/>
      </c>
      <c r="L76" s="47"/>
      <c r="O76"/>
      <c r="Q76" s="46"/>
      <c r="R76" s="46"/>
    </row>
    <row r="77">
      <c r="A77" t="str">
        <f t="shared" si="1"/>
      </c>
      <c r="L77" s="47"/>
      <c r="O77"/>
      <c r="Q77" s="46"/>
      <c r="R77" s="46"/>
    </row>
    <row r="78">
      <c r="A78" t="str">
        <f t="shared" si="1"/>
      </c>
      <c r="L78" s="47"/>
      <c r="O78"/>
      <c r="Q78" s="46"/>
      <c r="R78" s="46"/>
    </row>
    <row r="79">
      <c r="A79" t="str">
        <f t="shared" si="1"/>
      </c>
      <c r="L79" s="47"/>
      <c r="O79"/>
      <c r="Q79" s="46"/>
      <c r="R79" s="46"/>
    </row>
    <row r="80">
      <c r="A80" t="str">
        <f t="shared" si="1"/>
      </c>
      <c r="L80" s="47"/>
      <c r="O80"/>
      <c r="Q80" s="46"/>
      <c r="R80" s="46"/>
    </row>
    <row r="81">
      <c r="A81" t="str">
        <f t="shared" si="1"/>
      </c>
      <c r="L81" s="47"/>
      <c r="O81"/>
      <c r="Q81" s="46"/>
      <c r="R81" s="46"/>
    </row>
    <row r="82">
      <c r="A82" t="str">
        <f t="shared" si="1"/>
      </c>
      <c r="L82" s="47"/>
      <c r="O82"/>
      <c r="Q82" s="46"/>
      <c r="R82" s="46"/>
    </row>
    <row r="83">
      <c r="A83" t="str">
        <f t="shared" si="1"/>
      </c>
      <c r="L83" s="47"/>
      <c r="O83"/>
      <c r="Q83" s="46"/>
      <c r="R83" s="46"/>
    </row>
    <row r="84">
      <c r="A84" t="str">
        <f t="shared" si="1"/>
      </c>
      <c r="L84" s="47"/>
      <c r="O84"/>
      <c r="Q84" s="46"/>
      <c r="R84" s="46"/>
    </row>
    <row r="85">
      <c r="A85" t="str">
        <f t="shared" si="1"/>
      </c>
      <c r="L85" s="47"/>
      <c r="O85"/>
      <c r="Q85" s="46"/>
      <c r="R85" s="46"/>
    </row>
    <row r="86">
      <c r="A86" t="str">
        <f t="shared" si="1"/>
      </c>
      <c r="L86" s="47"/>
      <c r="O86"/>
      <c r="Q86" s="46"/>
      <c r="R86" s="46"/>
    </row>
    <row r="87">
      <c r="A87" t="str">
        <f t="shared" si="1"/>
      </c>
      <c r="L87" s="47"/>
      <c r="O87"/>
      <c r="Q87" s="46"/>
      <c r="R87" s="46"/>
    </row>
    <row r="88">
      <c r="A88" t="str">
        <f t="shared" si="1"/>
      </c>
      <c r="L88" s="47"/>
      <c r="O88"/>
      <c r="Q88" s="46"/>
      <c r="R88" s="46"/>
    </row>
    <row r="89">
      <c r="A89" t="str">
        <f t="shared" si="1"/>
      </c>
      <c r="L89" s="47"/>
      <c r="O89"/>
      <c r="Q89" s="46"/>
      <c r="R89" s="46"/>
    </row>
    <row r="90">
      <c r="A90" t="str">
        <f t="shared" si="1"/>
      </c>
      <c r="L90" s="47"/>
      <c r="O90"/>
      <c r="Q90" s="46"/>
      <c r="R90" s="46"/>
    </row>
    <row r="91">
      <c r="A91" t="str">
        <f t="shared" si="1"/>
      </c>
      <c r="L91" s="47"/>
      <c r="O91"/>
      <c r="Q91" s="46"/>
      <c r="R91" s="46"/>
    </row>
    <row r="92">
      <c r="A92" t="str">
        <f t="shared" si="1"/>
      </c>
      <c r="L92" s="47"/>
      <c r="O92"/>
      <c r="Q92" s="46"/>
      <c r="R92" s="46"/>
    </row>
    <row r="93">
      <c r="A93" t="str">
        <f t="shared" si="1"/>
      </c>
      <c r="L93" s="47"/>
      <c r="O93"/>
      <c r="Q93" s="46"/>
      <c r="R93" s="46"/>
    </row>
    <row r="94">
      <c r="A94" t="str">
        <f t="shared" si="1"/>
      </c>
      <c r="L94" s="47"/>
      <c r="O94"/>
      <c r="Q94" s="46"/>
      <c r="R94" s="46"/>
    </row>
    <row r="95">
      <c r="A95" t="str">
        <f t="shared" si="1"/>
      </c>
      <c r="L95" s="47"/>
      <c r="O95"/>
      <c r="Q95" s="46"/>
      <c r="R95" s="46"/>
    </row>
    <row r="96">
      <c r="A96" t="str">
        <f t="shared" si="1"/>
      </c>
      <c r="L96" s="47"/>
      <c r="O96"/>
      <c r="Q96" s="46"/>
      <c r="R96" s="46"/>
    </row>
    <row r="97">
      <c r="A97" t="str">
        <f t="shared" si="1"/>
      </c>
      <c r="L97" s="47"/>
      <c r="O97"/>
      <c r="Q97" s="46"/>
      <c r="R97" s="46"/>
    </row>
    <row r="98">
      <c r="A98" t="str">
        <f t="shared" si="1"/>
      </c>
      <c r="L98" s="47"/>
      <c r="O98"/>
      <c r="Q98" s="46"/>
      <c r="R98" s="46"/>
    </row>
    <row r="99">
      <c r="A99" t="str">
        <f t="shared" si="1"/>
      </c>
      <c r="L99" s="47"/>
      <c r="O99"/>
      <c r="Q99" s="46"/>
      <c r="R99" s="46"/>
    </row>
    <row r="100">
      <c r="A100" t="str">
        <f t="shared" si="1"/>
      </c>
      <c r="L100" s="47"/>
      <c r="O100"/>
      <c r="Q100" s="46"/>
      <c r="R100" s="46"/>
    </row>
    <row r="101">
      <c r="A101" t="str">
        <f t="shared" si="1"/>
      </c>
      <c r="L101" s="47"/>
      <c r="O101"/>
      <c r="Q101" s="46"/>
      <c r="R101" s="46"/>
    </row>
    <row r="102">
      <c r="A102" t="str">
        <f t="shared" si="1"/>
      </c>
      <c r="L102" s="47"/>
      <c r="O102"/>
      <c r="Q102" s="46"/>
      <c r="R102" s="46"/>
    </row>
    <row r="103">
      <c r="A103" t="str">
        <f t="shared" si="1"/>
      </c>
      <c r="L103" s="47"/>
      <c r="O103"/>
      <c r="Q103" s="46"/>
      <c r="R103" s="46"/>
    </row>
    <row r="104">
      <c r="A104" t="str">
        <f t="shared" si="1"/>
      </c>
      <c r="L104" s="47"/>
      <c r="O104"/>
      <c r="Q104" s="46"/>
      <c r="R104" s="46"/>
    </row>
    <row r="105">
      <c r="A105" t="str">
        <f t="shared" si="1"/>
      </c>
      <c r="L105" s="47"/>
      <c r="O105"/>
      <c r="Q105" s="46"/>
      <c r="R105" s="46"/>
    </row>
    <row r="106">
      <c r="A106" t="str">
        <f t="shared" si="1"/>
      </c>
      <c r="L106" s="47"/>
      <c r="O106"/>
      <c r="Q106" s="46"/>
      <c r="R106" s="46"/>
    </row>
    <row r="107">
      <c r="A107" t="str">
        <f t="shared" si="1"/>
      </c>
      <c r="L107" s="47"/>
      <c r="O107"/>
      <c r="Q107" s="46"/>
      <c r="R107" s="46"/>
    </row>
    <row r="108">
      <c r="A108" t="str">
        <f t="shared" si="1"/>
      </c>
      <c r="L108" s="47"/>
      <c r="O108"/>
      <c r="Q108" s="46"/>
      <c r="R108" s="46"/>
    </row>
    <row r="109">
      <c r="A109" t="str">
        <f t="shared" si="1"/>
      </c>
      <c r="L109" s="47"/>
      <c r="O109"/>
      <c r="Q109" s="46"/>
      <c r="R109" s="46"/>
    </row>
    <row r="110">
      <c r="A110" t="str">
        <f t="shared" si="1"/>
      </c>
      <c r="L110" s="47"/>
      <c r="O110"/>
      <c r="Q110" s="46"/>
      <c r="R110" s="46"/>
    </row>
    <row r="111">
      <c r="A111" t="str">
        <f t="shared" si="1"/>
      </c>
      <c r="L111" s="47"/>
      <c r="O111"/>
      <c r="Q111" s="46"/>
      <c r="R111" s="46"/>
    </row>
    <row r="112">
      <c r="A112" t="str">
        <f t="shared" si="1"/>
      </c>
      <c r="L112" s="47"/>
      <c r="O112"/>
      <c r="Q112" s="46"/>
      <c r="R112" s="46"/>
    </row>
    <row r="113">
      <c r="A113" t="str">
        <f t="shared" si="1"/>
      </c>
      <c r="L113" s="47"/>
      <c r="O113"/>
      <c r="Q113" s="46"/>
      <c r="R113" s="46"/>
    </row>
    <row r="114">
      <c r="A114" t="str">
        <f t="shared" si="1"/>
      </c>
      <c r="L114" s="47"/>
      <c r="O114"/>
      <c r="Q114" s="46"/>
      <c r="R114" s="46"/>
    </row>
    <row r="115">
      <c r="A115" t="str">
        <f t="shared" si="1"/>
      </c>
      <c r="L115" s="47"/>
      <c r="O115"/>
      <c r="Q115" s="46"/>
      <c r="R115" s="46"/>
    </row>
    <row r="116">
      <c r="A116" t="str">
        <f t="shared" si="1"/>
      </c>
      <c r="L116" s="47"/>
      <c r="O116"/>
      <c r="Q116" s="46"/>
      <c r="R116" s="46"/>
    </row>
    <row r="117">
      <c r="A117" t="str">
        <f t="shared" si="1"/>
      </c>
      <c r="L117" s="47"/>
      <c r="O117"/>
      <c r="Q117" s="46"/>
      <c r="R117" s="46"/>
    </row>
    <row r="118">
      <c r="A118" t="str">
        <f t="shared" si="1"/>
      </c>
      <c r="L118" s="47"/>
      <c r="O118"/>
      <c r="Q118" s="46"/>
      <c r="R118" s="46"/>
    </row>
    <row r="119">
      <c r="A119" t="str">
        <f t="shared" si="1"/>
      </c>
      <c r="L119" s="47"/>
      <c r="O119"/>
      <c r="Q119" s="46"/>
      <c r="R119" s="46"/>
    </row>
    <row r="120">
      <c r="A120" t="str">
        <f t="shared" si="1"/>
      </c>
      <c r="L120" s="47"/>
      <c r="O120"/>
      <c r="Q120" s="46"/>
      <c r="R120" s="46"/>
    </row>
    <row r="121">
      <c r="A121" t="str">
        <f t="shared" si="1"/>
      </c>
      <c r="L121" s="47"/>
      <c r="O121"/>
      <c r="Q121" s="46"/>
      <c r="R121" s="46"/>
    </row>
    <row r="122">
      <c r="A122" t="str">
        <f t="shared" si="1"/>
      </c>
      <c r="L122" s="47"/>
      <c r="O122"/>
      <c r="Q122" s="46"/>
      <c r="R122" s="46"/>
    </row>
    <row r="123">
      <c r="A123" t="str">
        <f t="shared" si="1"/>
      </c>
      <c r="L123" s="47"/>
      <c r="O123"/>
      <c r="Q123" s="46"/>
      <c r="R123" s="46"/>
    </row>
    <row r="124">
      <c r="A124" t="str">
        <f t="shared" si="1"/>
      </c>
      <c r="L124" s="47"/>
      <c r="O124"/>
      <c r="Q124" s="46"/>
      <c r="R124" s="46"/>
    </row>
    <row r="125">
      <c r="A125" t="str">
        <f t="shared" si="1"/>
      </c>
      <c r="L125" s="47"/>
      <c r="O125"/>
    </row>
    <row r="126">
      <c r="A126" t="str">
        <f t="shared" si="1"/>
      </c>
      <c r="L126" s="47"/>
      <c r="O126"/>
    </row>
    <row r="127">
      <c r="A127" t="str">
        <f t="shared" si="1"/>
      </c>
      <c r="L127" s="47"/>
      <c r="O127"/>
    </row>
    <row r="128">
      <c r="A128" t="str">
        <f t="shared" si="1"/>
      </c>
      <c r="L128" s="47"/>
      <c r="O128"/>
    </row>
    <row r="129">
      <c r="A129" t="str">
        <f t="shared" si="1"/>
      </c>
      <c r="L129" s="47"/>
      <c r="O129"/>
    </row>
    <row r="130">
      <c r="A130" t="str">
        <f t="shared" si="1"/>
      </c>
      <c r="L130" s="47"/>
      <c r="O130"/>
    </row>
    <row r="131">
      <c r="A131" t="str">
        <f t="shared" ref="A131:A194" si="2">J131&amp;B131</f>
      </c>
      <c r="L131" s="47"/>
      <c r="O131"/>
    </row>
    <row r="132">
      <c r="A132" t="str">
        <f t="shared" si="2"/>
      </c>
      <c r="L132" s="47"/>
      <c r="O132"/>
    </row>
    <row r="133">
      <c r="A133" t="str">
        <f t="shared" si="2"/>
      </c>
      <c r="L133" s="47"/>
      <c r="O133"/>
    </row>
    <row r="134">
      <c r="A134" t="str">
        <f t="shared" si="2"/>
      </c>
      <c r="L134" s="47"/>
      <c r="O134"/>
    </row>
    <row r="135">
      <c r="A135" t="str">
        <f t="shared" si="2"/>
      </c>
      <c r="L135" s="47"/>
      <c r="O135"/>
    </row>
    <row r="136">
      <c r="A136" t="str">
        <f t="shared" si="2"/>
      </c>
      <c r="L136" s="47"/>
      <c r="O136"/>
    </row>
    <row r="137">
      <c r="A137" t="str">
        <f t="shared" si="2"/>
      </c>
      <c r="L137" s="47"/>
      <c r="O137"/>
    </row>
    <row r="138">
      <c r="A138" t="str">
        <f t="shared" si="2"/>
      </c>
      <c r="L138" s="47"/>
      <c r="O138"/>
    </row>
    <row r="139">
      <c r="A139" t="str">
        <f t="shared" si="2"/>
      </c>
      <c r="L139" s="47"/>
      <c r="O139"/>
    </row>
    <row r="140">
      <c r="A140" t="str">
        <f t="shared" si="2"/>
      </c>
      <c r="L140" s="47"/>
      <c r="O140"/>
    </row>
    <row r="141">
      <c r="A141" t="str">
        <f t="shared" si="2"/>
      </c>
      <c r="L141" s="47"/>
      <c r="O141"/>
    </row>
    <row r="142">
      <c r="A142" t="str">
        <f t="shared" si="2"/>
      </c>
      <c r="L142" s="47"/>
      <c r="O142"/>
    </row>
    <row r="143">
      <c r="A143" t="str">
        <f t="shared" si="2"/>
      </c>
      <c r="L143" s="47"/>
      <c r="O143"/>
    </row>
    <row r="144">
      <c r="A144" t="str">
        <f t="shared" si="2"/>
      </c>
      <c r="L144" s="47"/>
      <c r="O144"/>
    </row>
    <row r="145">
      <c r="A145" t="str">
        <f t="shared" si="2"/>
      </c>
      <c r="L145" s="47"/>
      <c r="O145"/>
    </row>
    <row r="146">
      <c r="A146" t="str">
        <f t="shared" si="2"/>
      </c>
      <c r="L146" s="47"/>
      <c r="O146"/>
    </row>
    <row r="147">
      <c r="A147" t="str">
        <f t="shared" si="2"/>
      </c>
      <c r="L147" s="47"/>
      <c r="O147"/>
    </row>
    <row r="148">
      <c r="A148" t="str">
        <f t="shared" si="2"/>
      </c>
      <c r="L148" s="47"/>
      <c r="O148"/>
    </row>
    <row r="149">
      <c r="A149" t="str">
        <f t="shared" si="2"/>
      </c>
      <c r="L149" s="47"/>
      <c r="O149"/>
    </row>
    <row r="150">
      <c r="A150" t="str">
        <f t="shared" si="2"/>
      </c>
      <c r="L150" s="47"/>
      <c r="O150"/>
    </row>
    <row r="151">
      <c r="A151" t="str">
        <f t="shared" si="2"/>
      </c>
      <c r="L151" s="47"/>
      <c r="O151"/>
    </row>
    <row r="152">
      <c r="A152" t="str">
        <f t="shared" si="2"/>
      </c>
      <c r="L152" s="47"/>
      <c r="O152"/>
    </row>
    <row r="153">
      <c r="A153" t="str">
        <f t="shared" si="2"/>
      </c>
      <c r="L153" s="47"/>
      <c r="O153"/>
    </row>
    <row r="154">
      <c r="A154" t="str">
        <f t="shared" si="2"/>
      </c>
      <c r="L154" s="47"/>
      <c r="O154"/>
    </row>
    <row r="155">
      <c r="A155" t="str">
        <f t="shared" si="2"/>
      </c>
      <c r="L155" s="47"/>
      <c r="O155"/>
    </row>
    <row r="156">
      <c r="A156" t="str">
        <f t="shared" si="2"/>
      </c>
      <c r="L156" s="47"/>
      <c r="O156"/>
    </row>
    <row r="157">
      <c r="A157" t="str">
        <f t="shared" si="2"/>
      </c>
      <c r="L157" s="47"/>
      <c r="O157"/>
    </row>
    <row r="158">
      <c r="A158" t="str">
        <f t="shared" si="2"/>
      </c>
      <c r="L158" s="47"/>
      <c r="O158"/>
    </row>
    <row r="159">
      <c r="A159" t="str">
        <f t="shared" si="2"/>
      </c>
      <c r="L159" s="47"/>
      <c r="O159"/>
    </row>
    <row r="160">
      <c r="A160" t="str">
        <f t="shared" si="2"/>
      </c>
      <c r="L160" s="47"/>
      <c r="O160"/>
    </row>
    <row r="161">
      <c r="A161" t="str">
        <f t="shared" si="2"/>
      </c>
      <c r="L161" s="47"/>
      <c r="O161"/>
    </row>
    <row r="162">
      <c r="A162" t="str">
        <f t="shared" si="2"/>
      </c>
      <c r="L162" s="47"/>
      <c r="O162"/>
    </row>
    <row r="163">
      <c r="A163" t="str">
        <f t="shared" si="2"/>
      </c>
      <c r="L163" s="47"/>
      <c r="O163"/>
    </row>
    <row r="164">
      <c r="A164" t="str">
        <f t="shared" si="2"/>
      </c>
      <c r="L164" s="47"/>
      <c r="O164"/>
    </row>
    <row r="165">
      <c r="A165" t="str">
        <f t="shared" si="2"/>
      </c>
      <c r="L165" s="47"/>
      <c r="O165"/>
    </row>
    <row r="166">
      <c r="A166" t="str">
        <f t="shared" si="2"/>
      </c>
      <c r="L166" s="47"/>
      <c r="O166"/>
    </row>
    <row r="167">
      <c r="A167" t="str">
        <f t="shared" si="2"/>
      </c>
      <c r="L167" s="47"/>
      <c r="O167"/>
    </row>
    <row r="168">
      <c r="A168" t="str">
        <f t="shared" si="2"/>
      </c>
      <c r="L168" s="47"/>
      <c r="O168"/>
    </row>
    <row r="169">
      <c r="A169" t="str">
        <f t="shared" si="2"/>
      </c>
      <c r="L169" s="47"/>
      <c r="O169"/>
    </row>
    <row r="170">
      <c r="A170" t="str">
        <f t="shared" si="2"/>
      </c>
      <c r="L170" s="47"/>
      <c r="O170"/>
    </row>
    <row r="171">
      <c r="A171" t="str">
        <f t="shared" si="2"/>
      </c>
      <c r="L171" s="47"/>
      <c r="O171"/>
    </row>
    <row r="172">
      <c r="A172" t="str">
        <f t="shared" si="2"/>
      </c>
      <c r="L172" s="47"/>
      <c r="O172"/>
    </row>
    <row r="173">
      <c r="A173" t="str">
        <f t="shared" si="2"/>
      </c>
      <c r="L173" s="47"/>
      <c r="O173"/>
    </row>
    <row r="174">
      <c r="A174" t="str">
        <f t="shared" si="2"/>
      </c>
      <c r="L174" s="47"/>
      <c r="O174"/>
    </row>
    <row r="175">
      <c r="A175" t="str">
        <f t="shared" si="2"/>
      </c>
      <c r="L175" s="47"/>
      <c r="O175"/>
    </row>
    <row r="176">
      <c r="A176" t="str">
        <f t="shared" si="2"/>
      </c>
      <c r="L176" s="47"/>
      <c r="O176"/>
    </row>
    <row r="177">
      <c r="A177" t="str">
        <f t="shared" si="2"/>
      </c>
      <c r="L177" s="47"/>
      <c r="O177"/>
    </row>
    <row r="178">
      <c r="A178" t="str">
        <f t="shared" si="2"/>
      </c>
      <c r="L178" s="47"/>
      <c r="O178"/>
    </row>
    <row r="179">
      <c r="A179" t="str">
        <f t="shared" si="2"/>
      </c>
      <c r="L179" s="47"/>
      <c r="O179"/>
    </row>
    <row r="180">
      <c r="A180" t="str">
        <f t="shared" si="2"/>
      </c>
      <c r="L180" s="47"/>
      <c r="O180"/>
    </row>
    <row r="181">
      <c r="A181" t="str">
        <f t="shared" si="2"/>
      </c>
      <c r="L181" s="47"/>
      <c r="O181"/>
    </row>
    <row r="182">
      <c r="A182" t="str">
        <f t="shared" si="2"/>
      </c>
      <c r="L182" s="47"/>
      <c r="O182"/>
    </row>
    <row r="183">
      <c r="A183" t="str">
        <f t="shared" si="2"/>
      </c>
      <c r="L183" s="47"/>
      <c r="O183"/>
    </row>
    <row r="184">
      <c r="A184" t="str">
        <f t="shared" si="2"/>
      </c>
      <c r="L184" s="47"/>
      <c r="O184"/>
    </row>
    <row r="185">
      <c r="A185" t="str">
        <f t="shared" si="2"/>
      </c>
      <c r="L185" s="47"/>
      <c r="O185"/>
    </row>
    <row r="186">
      <c r="A186" t="str">
        <f t="shared" si="2"/>
      </c>
      <c r="L186" s="47"/>
      <c r="O186"/>
    </row>
    <row r="187">
      <c r="A187" t="str">
        <f t="shared" si="2"/>
      </c>
      <c r="L187" s="47"/>
      <c r="O187"/>
    </row>
    <row r="188">
      <c r="A188" t="str">
        <f t="shared" si="2"/>
      </c>
      <c r="L188" s="47"/>
      <c r="O188"/>
    </row>
    <row r="189">
      <c r="A189" t="str">
        <f t="shared" si="2"/>
      </c>
      <c r="L189" s="47"/>
      <c r="O189"/>
    </row>
    <row r="190">
      <c r="A190" t="str">
        <f t="shared" si="2"/>
      </c>
      <c r="L190" s="47"/>
      <c r="O190"/>
    </row>
    <row r="191">
      <c r="A191" t="str">
        <f t="shared" si="2"/>
      </c>
      <c r="L191" s="47"/>
      <c r="O191"/>
    </row>
    <row r="192">
      <c r="A192" t="str">
        <f t="shared" si="2"/>
      </c>
      <c r="L192" s="47"/>
      <c r="O192"/>
    </row>
    <row r="193">
      <c r="A193" t="str">
        <f t="shared" si="2"/>
      </c>
      <c r="L193" s="47"/>
      <c r="O193"/>
    </row>
    <row r="194">
      <c r="A194" t="str">
        <f t="shared" si="2"/>
      </c>
      <c r="L194" s="47"/>
      <c r="O194"/>
    </row>
    <row r="195">
      <c r="A195" t="str">
        <f t="shared" ref="A195:A258" si="3">J195&amp;B195</f>
      </c>
      <c r="L195" s="47"/>
      <c r="O195"/>
    </row>
    <row r="196">
      <c r="A196" t="str">
        <f t="shared" si="3"/>
      </c>
      <c r="L196" s="47"/>
      <c r="O196"/>
    </row>
    <row r="197">
      <c r="A197" t="str">
        <f t="shared" si="3"/>
      </c>
      <c r="L197" s="47"/>
      <c r="O197"/>
    </row>
    <row r="198">
      <c r="A198" t="str">
        <f t="shared" si="3"/>
      </c>
      <c r="L198" s="47"/>
      <c r="O198"/>
    </row>
    <row r="199">
      <c r="A199" t="str">
        <f t="shared" si="3"/>
      </c>
      <c r="L199" s="47"/>
      <c r="O199"/>
    </row>
    <row r="200">
      <c r="A200" t="str">
        <f t="shared" si="3"/>
      </c>
      <c r="L200" s="47"/>
      <c r="O200"/>
    </row>
    <row r="201">
      <c r="A201" t="str">
        <f t="shared" si="3"/>
      </c>
      <c r="L201" s="47"/>
      <c r="O201"/>
    </row>
    <row r="202">
      <c r="A202" t="str">
        <f t="shared" si="3"/>
      </c>
      <c r="L202" s="47"/>
      <c r="O202"/>
    </row>
    <row r="203">
      <c r="A203" t="str">
        <f t="shared" si="3"/>
      </c>
      <c r="L203" s="47"/>
      <c r="O203"/>
    </row>
    <row r="204">
      <c r="A204" t="str">
        <f t="shared" si="3"/>
      </c>
      <c r="L204" s="47"/>
      <c r="O204"/>
    </row>
    <row r="205">
      <c r="A205" t="str">
        <f t="shared" si="3"/>
      </c>
      <c r="L205" s="47"/>
      <c r="O205"/>
    </row>
    <row r="206">
      <c r="A206" t="str">
        <f t="shared" si="3"/>
      </c>
      <c r="L206" s="47"/>
      <c r="O206"/>
    </row>
    <row r="207">
      <c r="A207" t="str">
        <f t="shared" si="3"/>
      </c>
      <c r="L207" s="47"/>
      <c r="O207"/>
    </row>
    <row r="208">
      <c r="A208" t="str">
        <f t="shared" si="3"/>
      </c>
      <c r="L208" s="47"/>
      <c r="O208"/>
    </row>
    <row r="209">
      <c r="A209" t="str">
        <f t="shared" si="3"/>
      </c>
      <c r="L209" s="47"/>
      <c r="O209"/>
    </row>
    <row r="210">
      <c r="A210" t="str">
        <f t="shared" si="3"/>
      </c>
      <c r="L210" s="47"/>
      <c r="O210"/>
    </row>
    <row r="211">
      <c r="A211" t="str">
        <f t="shared" si="3"/>
      </c>
      <c r="L211" s="47"/>
      <c r="O211"/>
    </row>
    <row r="212">
      <c r="A212" t="str">
        <f t="shared" si="3"/>
      </c>
      <c r="L212" s="47"/>
      <c r="O212"/>
    </row>
    <row r="213">
      <c r="A213" t="str">
        <f t="shared" si="3"/>
      </c>
      <c r="L213" s="47"/>
      <c r="O213"/>
    </row>
    <row r="214">
      <c r="A214" t="str">
        <f t="shared" si="3"/>
      </c>
      <c r="L214" s="47"/>
      <c r="O214"/>
    </row>
    <row r="215">
      <c r="A215" t="str">
        <f t="shared" si="3"/>
      </c>
      <c r="L215" s="47"/>
      <c r="O215"/>
    </row>
    <row r="216">
      <c r="A216" t="str">
        <f t="shared" si="3"/>
      </c>
      <c r="L216" s="47"/>
      <c r="O216"/>
    </row>
    <row r="217">
      <c r="A217" t="str">
        <f t="shared" si="3"/>
      </c>
      <c r="L217" s="47"/>
      <c r="O217"/>
    </row>
    <row r="218">
      <c r="A218" t="str">
        <f t="shared" si="3"/>
      </c>
      <c r="L218" s="47"/>
      <c r="O218"/>
    </row>
    <row r="219">
      <c r="A219" t="str">
        <f t="shared" si="3"/>
      </c>
      <c r="L219" s="47"/>
      <c r="O219"/>
    </row>
    <row r="220">
      <c r="A220" t="str">
        <f t="shared" si="3"/>
      </c>
      <c r="L220" s="47"/>
      <c r="O220"/>
    </row>
    <row r="221">
      <c r="A221" t="str">
        <f t="shared" si="3"/>
      </c>
      <c r="L221" s="47"/>
      <c r="O221"/>
    </row>
    <row r="222">
      <c r="A222" t="str">
        <f t="shared" si="3"/>
      </c>
      <c r="L222" s="47"/>
      <c r="O222"/>
    </row>
    <row r="223">
      <c r="A223" t="str">
        <f t="shared" si="3"/>
      </c>
      <c r="L223" s="47"/>
      <c r="O223"/>
    </row>
    <row r="224">
      <c r="A224" t="str">
        <f t="shared" si="3"/>
      </c>
      <c r="L224" s="47"/>
      <c r="O224"/>
    </row>
    <row r="225">
      <c r="A225" t="str">
        <f t="shared" si="3"/>
      </c>
      <c r="L225" s="47"/>
      <c r="O225"/>
    </row>
    <row r="226">
      <c r="A226" t="str">
        <f t="shared" si="3"/>
      </c>
      <c r="L226" s="47"/>
      <c r="O226"/>
    </row>
    <row r="227">
      <c r="A227" t="str">
        <f t="shared" si="3"/>
      </c>
      <c r="L227" s="47"/>
      <c r="O227"/>
    </row>
    <row r="228">
      <c r="A228" t="str">
        <f t="shared" si="3"/>
      </c>
      <c r="L228" s="47"/>
      <c r="O228"/>
    </row>
    <row r="229">
      <c r="A229" t="str">
        <f t="shared" si="3"/>
      </c>
      <c r="L229" s="47"/>
      <c r="O229"/>
    </row>
    <row r="230">
      <c r="A230" t="str">
        <f t="shared" si="3"/>
      </c>
      <c r="L230" s="47"/>
      <c r="O230"/>
    </row>
    <row r="231">
      <c r="A231" t="str">
        <f t="shared" si="3"/>
      </c>
      <c r="L231" s="47"/>
      <c r="O231"/>
    </row>
    <row r="232">
      <c r="A232" t="str">
        <f t="shared" si="3"/>
      </c>
      <c r="L232" s="47"/>
      <c r="O232"/>
    </row>
    <row r="233">
      <c r="A233" t="str">
        <f t="shared" si="3"/>
      </c>
      <c r="L233" s="47"/>
      <c r="O233"/>
    </row>
    <row r="234">
      <c r="A234" t="str">
        <f t="shared" si="3"/>
      </c>
      <c r="L234" s="47"/>
      <c r="O234"/>
    </row>
    <row r="235">
      <c r="A235" t="str">
        <f t="shared" si="3"/>
      </c>
      <c r="L235" s="47"/>
      <c r="O235"/>
    </row>
    <row r="236">
      <c r="A236" t="str">
        <f t="shared" si="3"/>
      </c>
      <c r="L236" s="47"/>
      <c r="O236"/>
    </row>
    <row r="237">
      <c r="A237" t="str">
        <f t="shared" si="3"/>
      </c>
      <c r="L237" s="47"/>
      <c r="O237"/>
    </row>
    <row r="238">
      <c r="A238" t="str">
        <f t="shared" si="3"/>
      </c>
      <c r="L238" s="47"/>
      <c r="O238"/>
    </row>
    <row r="239">
      <c r="A239" t="str">
        <f t="shared" si="3"/>
      </c>
      <c r="L239" s="47"/>
      <c r="O239"/>
    </row>
    <row r="240">
      <c r="A240" t="str">
        <f t="shared" si="3"/>
      </c>
      <c r="L240" s="47"/>
      <c r="O240"/>
    </row>
    <row r="241">
      <c r="A241" t="str">
        <f t="shared" si="3"/>
      </c>
      <c r="L241" s="47"/>
      <c r="O241"/>
    </row>
    <row r="242">
      <c r="A242" t="str">
        <f t="shared" si="3"/>
      </c>
      <c r="L242" s="47"/>
      <c r="O242"/>
    </row>
    <row r="243">
      <c r="A243" t="str">
        <f t="shared" si="3"/>
      </c>
      <c r="L243" s="47"/>
      <c r="O243"/>
    </row>
    <row r="244">
      <c r="A244" t="str">
        <f t="shared" si="3"/>
      </c>
      <c r="L244" s="47"/>
      <c r="O244"/>
    </row>
    <row r="245">
      <c r="A245" t="str">
        <f t="shared" si="3"/>
      </c>
      <c r="L245" s="47"/>
      <c r="O245"/>
    </row>
    <row r="246">
      <c r="A246" t="str">
        <f t="shared" si="3"/>
      </c>
      <c r="L246" s="47"/>
      <c r="O246"/>
    </row>
    <row r="247">
      <c r="A247" t="str">
        <f t="shared" si="3"/>
      </c>
      <c r="L247" s="47"/>
      <c r="O247"/>
    </row>
    <row r="248">
      <c r="A248" t="str">
        <f t="shared" si="3"/>
      </c>
      <c r="L248" s="47"/>
      <c r="O248"/>
    </row>
    <row r="249">
      <c r="A249" t="str">
        <f t="shared" si="3"/>
      </c>
      <c r="L249" s="47"/>
      <c r="O249"/>
    </row>
    <row r="250">
      <c r="A250" t="str">
        <f t="shared" si="3"/>
      </c>
      <c r="L250" s="47"/>
      <c r="O250"/>
    </row>
    <row r="251">
      <c r="A251" t="str">
        <f t="shared" si="3"/>
      </c>
      <c r="L251" s="47"/>
      <c r="O251"/>
    </row>
    <row r="252">
      <c r="A252" t="str">
        <f t="shared" si="3"/>
      </c>
      <c r="L252" s="47"/>
      <c r="O252"/>
    </row>
    <row r="253">
      <c r="A253" t="str">
        <f t="shared" si="3"/>
      </c>
      <c r="L253" s="47"/>
      <c r="O253"/>
    </row>
    <row r="254">
      <c r="A254" t="str">
        <f t="shared" si="3"/>
      </c>
      <c r="L254" s="47"/>
      <c r="O254"/>
    </row>
    <row r="255">
      <c r="A255" t="str">
        <f t="shared" si="3"/>
      </c>
      <c r="L255" s="47"/>
      <c r="O255"/>
    </row>
    <row r="256">
      <c r="A256" t="str">
        <f t="shared" si="3"/>
      </c>
      <c r="L256" s="47"/>
      <c r="O256"/>
    </row>
    <row r="257">
      <c r="A257" t="str">
        <f t="shared" si="3"/>
      </c>
      <c r="L257" s="47"/>
      <c r="O257"/>
    </row>
    <row r="258">
      <c r="A258" t="str">
        <f t="shared" si="3"/>
      </c>
      <c r="L258" s="47"/>
      <c r="O258"/>
    </row>
    <row r="259">
      <c r="A259" t="str">
        <f t="shared" ref="A259:A322" si="4">J259&amp;B259</f>
      </c>
      <c r="L259" s="47"/>
      <c r="O259"/>
    </row>
    <row r="260">
      <c r="A260" t="str">
        <f t="shared" si="4"/>
      </c>
      <c r="L260" s="47"/>
      <c r="O260"/>
    </row>
    <row r="261">
      <c r="A261" t="str">
        <f t="shared" si="4"/>
      </c>
      <c r="L261" s="47"/>
      <c r="O261"/>
    </row>
    <row r="262">
      <c r="A262" t="str">
        <f t="shared" si="4"/>
      </c>
      <c r="L262" s="47"/>
      <c r="O262"/>
    </row>
    <row r="263">
      <c r="A263" t="str">
        <f t="shared" si="4"/>
      </c>
      <c r="L263" s="47"/>
      <c r="O263"/>
    </row>
    <row r="264">
      <c r="A264" t="str">
        <f t="shared" si="4"/>
      </c>
      <c r="L264" s="47"/>
      <c r="O264"/>
    </row>
    <row r="265">
      <c r="A265" t="str">
        <f t="shared" si="4"/>
      </c>
      <c r="L265" s="47"/>
      <c r="O265"/>
    </row>
    <row r="266">
      <c r="A266" t="str">
        <f t="shared" si="4"/>
      </c>
      <c r="L266" s="47"/>
      <c r="O266"/>
    </row>
    <row r="267">
      <c r="A267" t="str">
        <f t="shared" si="4"/>
      </c>
      <c r="L267" s="47"/>
      <c r="O267"/>
    </row>
    <row r="268">
      <c r="A268" t="str">
        <f t="shared" si="4"/>
      </c>
      <c r="L268" s="47"/>
      <c r="O268"/>
    </row>
    <row r="269">
      <c r="A269" t="str">
        <f t="shared" si="4"/>
      </c>
      <c r="L269" s="47"/>
      <c r="O269"/>
    </row>
    <row r="270">
      <c r="A270" t="str">
        <f t="shared" si="4"/>
      </c>
      <c r="L270" s="47"/>
      <c r="O270"/>
    </row>
    <row r="271">
      <c r="A271" t="str">
        <f t="shared" si="4"/>
      </c>
      <c r="L271" s="47"/>
      <c r="O271"/>
    </row>
    <row r="272">
      <c r="A272" t="str">
        <f t="shared" si="4"/>
      </c>
      <c r="L272" s="47"/>
      <c r="O272"/>
    </row>
    <row r="273">
      <c r="A273" t="str">
        <f t="shared" si="4"/>
      </c>
      <c r="L273" s="47"/>
      <c r="O273"/>
    </row>
    <row r="274">
      <c r="A274" t="str">
        <f t="shared" si="4"/>
      </c>
      <c r="L274" s="47"/>
      <c r="O274"/>
    </row>
    <row r="275">
      <c r="A275" t="str">
        <f t="shared" si="4"/>
      </c>
      <c r="L275" s="47"/>
      <c r="O275"/>
    </row>
    <row r="276">
      <c r="A276" t="str">
        <f t="shared" si="4"/>
      </c>
      <c r="L276" s="47"/>
      <c r="O276"/>
    </row>
    <row r="277">
      <c r="A277" t="str">
        <f t="shared" si="4"/>
      </c>
      <c r="L277" s="47"/>
      <c r="O277"/>
    </row>
    <row r="278">
      <c r="A278" t="str">
        <f t="shared" si="4"/>
      </c>
      <c r="L278" s="47"/>
      <c r="O278"/>
    </row>
    <row r="279">
      <c r="A279" t="str">
        <f t="shared" si="4"/>
      </c>
      <c r="L279" s="47"/>
      <c r="O279"/>
    </row>
    <row r="280">
      <c r="A280" t="str">
        <f t="shared" si="4"/>
      </c>
      <c r="L280" s="47"/>
      <c r="O280"/>
    </row>
    <row r="281">
      <c r="A281" t="str">
        <f t="shared" si="4"/>
      </c>
      <c r="L281" s="47"/>
      <c r="O281"/>
    </row>
    <row r="282">
      <c r="A282" t="str">
        <f t="shared" si="4"/>
      </c>
      <c r="L282" s="47"/>
      <c r="O282"/>
    </row>
    <row r="283">
      <c r="A283" t="str">
        <f t="shared" si="4"/>
      </c>
      <c r="L283" s="47"/>
      <c r="O283"/>
    </row>
    <row r="284">
      <c r="A284" t="str">
        <f t="shared" si="4"/>
      </c>
      <c r="L284" s="47"/>
      <c r="O284"/>
    </row>
    <row r="285">
      <c r="A285" t="str">
        <f t="shared" si="4"/>
      </c>
      <c r="L285" s="47"/>
      <c r="O285"/>
    </row>
    <row r="286">
      <c r="A286" t="str">
        <f t="shared" si="4"/>
      </c>
      <c r="L286" s="47"/>
      <c r="O286"/>
    </row>
    <row r="287">
      <c r="A287" t="str">
        <f t="shared" si="4"/>
      </c>
      <c r="L287" s="47"/>
      <c r="O287"/>
    </row>
    <row r="288">
      <c r="A288" t="str">
        <f t="shared" si="4"/>
      </c>
      <c r="L288" s="47"/>
      <c r="O288"/>
    </row>
    <row r="289">
      <c r="A289" t="str">
        <f t="shared" si="4"/>
      </c>
      <c r="L289" s="47"/>
      <c r="O289"/>
    </row>
    <row r="290">
      <c r="A290" t="str">
        <f t="shared" si="4"/>
      </c>
      <c r="L290" s="47"/>
      <c r="O290"/>
    </row>
    <row r="291">
      <c r="A291" t="str">
        <f t="shared" si="4"/>
      </c>
      <c r="L291" s="47"/>
      <c r="O291"/>
    </row>
    <row r="292">
      <c r="A292" t="str">
        <f t="shared" si="4"/>
      </c>
      <c r="L292" s="47"/>
      <c r="O292"/>
    </row>
    <row r="293">
      <c r="A293" t="str">
        <f t="shared" si="4"/>
      </c>
      <c r="L293" s="47"/>
      <c r="O293"/>
    </row>
    <row r="294">
      <c r="A294" t="str">
        <f t="shared" si="4"/>
      </c>
      <c r="L294" s="47"/>
      <c r="O294"/>
    </row>
    <row r="295">
      <c r="A295" t="str">
        <f t="shared" si="4"/>
      </c>
      <c r="L295" s="47"/>
      <c r="O295"/>
    </row>
    <row r="296">
      <c r="A296" t="str">
        <f t="shared" si="4"/>
      </c>
      <c r="L296" s="47"/>
      <c r="O296"/>
    </row>
    <row r="297">
      <c r="A297" t="str">
        <f t="shared" si="4"/>
      </c>
      <c r="L297" s="47"/>
      <c r="O297"/>
    </row>
    <row r="298">
      <c r="A298" t="str">
        <f t="shared" si="4"/>
      </c>
      <c r="L298" s="47"/>
      <c r="O298"/>
    </row>
    <row r="299">
      <c r="A299" t="str">
        <f t="shared" si="4"/>
      </c>
      <c r="L299" s="47"/>
      <c r="O299"/>
    </row>
    <row r="300">
      <c r="A300" t="str">
        <f t="shared" si="4"/>
      </c>
      <c r="L300" s="47"/>
      <c r="O300"/>
    </row>
    <row r="301">
      <c r="A301" t="str">
        <f t="shared" si="4"/>
      </c>
      <c r="L301" s="47"/>
      <c r="O301"/>
    </row>
    <row r="302">
      <c r="A302" t="str">
        <f t="shared" si="4"/>
      </c>
      <c r="L302" s="47"/>
      <c r="O302"/>
    </row>
    <row r="303">
      <c r="A303" t="str">
        <f t="shared" si="4"/>
      </c>
      <c r="L303" s="47"/>
      <c r="O303"/>
    </row>
    <row r="304">
      <c r="A304" t="str">
        <f t="shared" si="4"/>
      </c>
      <c r="L304" s="47"/>
      <c r="O304"/>
    </row>
    <row r="305">
      <c r="A305" t="str">
        <f t="shared" si="4"/>
      </c>
      <c r="L305" s="47"/>
      <c r="O305"/>
    </row>
    <row r="306">
      <c r="A306" t="str">
        <f t="shared" si="4"/>
      </c>
      <c r="L306" s="47"/>
      <c r="O306"/>
    </row>
    <row r="307">
      <c r="A307" t="str">
        <f t="shared" si="4"/>
      </c>
      <c r="L307" s="47"/>
      <c r="O307"/>
    </row>
    <row r="308">
      <c r="A308" t="str">
        <f t="shared" si="4"/>
      </c>
      <c r="L308" s="47"/>
      <c r="O308"/>
    </row>
    <row r="309">
      <c r="A309" t="str">
        <f t="shared" si="4"/>
      </c>
      <c r="L309" s="47"/>
      <c r="O309"/>
    </row>
    <row r="310">
      <c r="A310" t="str">
        <f t="shared" si="4"/>
      </c>
      <c r="L310" s="47"/>
      <c r="O310"/>
    </row>
    <row r="311">
      <c r="A311" t="str">
        <f t="shared" si="4"/>
      </c>
      <c r="L311" s="47"/>
      <c r="O311"/>
    </row>
    <row r="312">
      <c r="A312" t="str">
        <f t="shared" si="4"/>
      </c>
      <c r="L312" s="47"/>
      <c r="O312"/>
    </row>
    <row r="313">
      <c r="A313" t="str">
        <f t="shared" si="4"/>
      </c>
      <c r="L313" s="47"/>
      <c r="O313"/>
    </row>
    <row r="314">
      <c r="A314" t="str">
        <f t="shared" si="4"/>
      </c>
      <c r="L314" s="47"/>
      <c r="O314"/>
    </row>
    <row r="315">
      <c r="A315" t="str">
        <f t="shared" si="4"/>
      </c>
      <c r="L315" s="47"/>
      <c r="O315"/>
    </row>
    <row r="316">
      <c r="A316" t="str">
        <f t="shared" si="4"/>
      </c>
      <c r="L316" s="47"/>
      <c r="O316"/>
    </row>
    <row r="317">
      <c r="A317" t="str">
        <f t="shared" si="4"/>
      </c>
      <c r="L317" s="47"/>
      <c r="O317"/>
    </row>
    <row r="318">
      <c r="A318" t="str">
        <f t="shared" si="4"/>
      </c>
      <c r="L318" s="47"/>
      <c r="O318"/>
    </row>
    <row r="319">
      <c r="A319" t="str">
        <f t="shared" si="4"/>
      </c>
      <c r="L319" s="47"/>
      <c r="O319"/>
    </row>
    <row r="320">
      <c r="A320" t="str">
        <f t="shared" si="4"/>
      </c>
      <c r="L320" s="47"/>
      <c r="O320"/>
    </row>
    <row r="321">
      <c r="A321" t="str">
        <f t="shared" si="4"/>
      </c>
      <c r="L321" s="47"/>
      <c r="O321"/>
    </row>
    <row r="322">
      <c r="A322" t="str">
        <f t="shared" si="4"/>
      </c>
      <c r="L322" s="47"/>
      <c r="O322"/>
    </row>
    <row r="323">
      <c r="A323" t="str">
        <f t="shared" ref="A323:A386" si="5">J323&amp;B323</f>
      </c>
      <c r="L323" s="47"/>
      <c r="O323"/>
    </row>
    <row r="324">
      <c r="A324" t="str">
        <f t="shared" si="5"/>
      </c>
      <c r="L324" s="47"/>
      <c r="O324"/>
    </row>
    <row r="325">
      <c r="A325" t="str">
        <f t="shared" si="5"/>
      </c>
      <c r="L325" s="47"/>
      <c r="O325"/>
    </row>
    <row r="326">
      <c r="A326" t="str">
        <f t="shared" si="5"/>
      </c>
      <c r="L326" s="47"/>
      <c r="O326"/>
    </row>
    <row r="327">
      <c r="A327" t="str">
        <f t="shared" si="5"/>
      </c>
      <c r="L327" s="47"/>
      <c r="O327"/>
    </row>
    <row r="328">
      <c r="A328" t="str">
        <f t="shared" si="5"/>
      </c>
      <c r="L328" s="47"/>
      <c r="O328"/>
    </row>
    <row r="329">
      <c r="A329" t="str">
        <f t="shared" si="5"/>
      </c>
      <c r="L329" s="47"/>
      <c r="O329"/>
    </row>
    <row r="330">
      <c r="A330" t="str">
        <f t="shared" si="5"/>
      </c>
      <c r="L330" s="47"/>
      <c r="O330"/>
    </row>
    <row r="331">
      <c r="A331" t="str">
        <f t="shared" si="5"/>
      </c>
      <c r="L331" s="47"/>
      <c r="O331"/>
    </row>
    <row r="332">
      <c r="A332" t="str">
        <f t="shared" si="5"/>
      </c>
      <c r="L332" s="47"/>
      <c r="O332"/>
    </row>
    <row r="333">
      <c r="A333" t="str">
        <f t="shared" si="5"/>
      </c>
      <c r="L333" s="47"/>
      <c r="O333"/>
    </row>
    <row r="334">
      <c r="A334" t="str">
        <f t="shared" si="5"/>
      </c>
      <c r="L334" s="47"/>
      <c r="O334"/>
    </row>
    <row r="335">
      <c r="A335" t="str">
        <f t="shared" si="5"/>
      </c>
      <c r="L335" s="47"/>
      <c r="O335"/>
    </row>
    <row r="336">
      <c r="A336" t="str">
        <f t="shared" si="5"/>
      </c>
      <c r="L336" s="47"/>
      <c r="O336"/>
    </row>
    <row r="337">
      <c r="A337" t="str">
        <f t="shared" si="5"/>
      </c>
      <c r="L337" s="47"/>
      <c r="O337"/>
    </row>
    <row r="338">
      <c r="A338" t="str">
        <f t="shared" si="5"/>
      </c>
      <c r="L338" s="47"/>
      <c r="O338"/>
    </row>
    <row r="339">
      <c r="A339" t="str">
        <f t="shared" si="5"/>
      </c>
      <c r="L339" s="47"/>
      <c r="O339"/>
    </row>
    <row r="340">
      <c r="A340" t="str">
        <f t="shared" si="5"/>
      </c>
      <c r="L340" s="47"/>
      <c r="O340"/>
    </row>
    <row r="341">
      <c r="A341" t="str">
        <f t="shared" si="5"/>
      </c>
      <c r="L341" s="47"/>
      <c r="O341"/>
    </row>
    <row r="342">
      <c r="A342" t="str">
        <f t="shared" si="5"/>
      </c>
      <c r="L342" s="47"/>
      <c r="O342"/>
    </row>
    <row r="343">
      <c r="A343" t="str">
        <f t="shared" si="5"/>
      </c>
      <c r="L343" s="47"/>
      <c r="O343"/>
    </row>
    <row r="344">
      <c r="A344" t="str">
        <f t="shared" si="5"/>
      </c>
      <c r="L344" s="47"/>
      <c r="O344"/>
    </row>
    <row r="345">
      <c r="A345" t="str">
        <f t="shared" si="5"/>
      </c>
      <c r="L345" s="47"/>
      <c r="O345"/>
    </row>
    <row r="346">
      <c r="A346" t="str">
        <f t="shared" si="5"/>
      </c>
      <c r="L346" s="47"/>
      <c r="O346"/>
    </row>
    <row r="347">
      <c r="A347" t="str">
        <f t="shared" si="5"/>
      </c>
      <c r="L347" s="47"/>
      <c r="O347"/>
    </row>
    <row r="348">
      <c r="A348" t="str">
        <f t="shared" si="5"/>
      </c>
      <c r="L348" s="47"/>
      <c r="O348"/>
    </row>
    <row r="349">
      <c r="A349" t="str">
        <f t="shared" si="5"/>
      </c>
      <c r="L349" s="47"/>
      <c r="O349"/>
    </row>
    <row r="350">
      <c r="A350" t="str">
        <f t="shared" si="5"/>
      </c>
      <c r="L350" s="47"/>
      <c r="O350"/>
    </row>
    <row r="351">
      <c r="A351" t="str">
        <f t="shared" si="5"/>
      </c>
      <c r="L351" s="47"/>
      <c r="O351"/>
    </row>
    <row r="352">
      <c r="A352" t="str">
        <f t="shared" si="5"/>
      </c>
      <c r="L352" s="47"/>
      <c r="O352"/>
    </row>
    <row r="353">
      <c r="A353" t="str">
        <f t="shared" si="5"/>
      </c>
      <c r="L353" s="47"/>
      <c r="O353"/>
    </row>
    <row r="354">
      <c r="A354" t="str">
        <f t="shared" si="5"/>
      </c>
      <c r="L354" s="47"/>
      <c r="O354"/>
    </row>
    <row r="355">
      <c r="A355" t="str">
        <f t="shared" si="5"/>
      </c>
      <c r="L355" s="47"/>
      <c r="O355"/>
    </row>
    <row r="356">
      <c r="A356" t="str">
        <f t="shared" si="5"/>
      </c>
      <c r="L356" s="47"/>
      <c r="O356"/>
    </row>
    <row r="357">
      <c r="A357" t="str">
        <f t="shared" si="5"/>
      </c>
      <c r="L357" s="47"/>
      <c r="O357"/>
    </row>
    <row r="358">
      <c r="A358" t="str">
        <f t="shared" si="5"/>
      </c>
      <c r="L358" s="47"/>
      <c r="O358"/>
    </row>
    <row r="359">
      <c r="A359" t="str">
        <f t="shared" si="5"/>
      </c>
      <c r="L359" s="47"/>
      <c r="O359"/>
    </row>
    <row r="360">
      <c r="A360" t="str">
        <f t="shared" si="5"/>
      </c>
      <c r="L360" s="47"/>
      <c r="O360"/>
    </row>
    <row r="361">
      <c r="A361" t="str">
        <f t="shared" si="5"/>
      </c>
      <c r="L361" s="47"/>
      <c r="O361"/>
    </row>
    <row r="362">
      <c r="A362" t="str">
        <f t="shared" si="5"/>
      </c>
      <c r="L362" s="47"/>
      <c r="O362"/>
    </row>
    <row r="363">
      <c r="A363" t="str">
        <f t="shared" si="5"/>
      </c>
      <c r="L363" s="47"/>
      <c r="O363"/>
    </row>
    <row r="364">
      <c r="A364" t="str">
        <f t="shared" si="5"/>
      </c>
      <c r="L364" s="47"/>
      <c r="O364"/>
    </row>
    <row r="365">
      <c r="A365" t="str">
        <f t="shared" si="5"/>
      </c>
      <c r="L365" s="47"/>
      <c r="O365"/>
    </row>
    <row r="366">
      <c r="A366" t="str">
        <f t="shared" si="5"/>
      </c>
      <c r="L366" s="47"/>
      <c r="O366"/>
    </row>
    <row r="367">
      <c r="A367" t="str">
        <f t="shared" si="5"/>
      </c>
      <c r="L367" s="47"/>
      <c r="O367"/>
    </row>
    <row r="368">
      <c r="A368" t="str">
        <f t="shared" si="5"/>
      </c>
      <c r="L368" s="47"/>
      <c r="O368"/>
    </row>
    <row r="369">
      <c r="A369" t="str">
        <f t="shared" si="5"/>
      </c>
      <c r="L369" s="47"/>
      <c r="O369"/>
    </row>
    <row r="370">
      <c r="A370" t="str">
        <f t="shared" si="5"/>
      </c>
      <c r="L370" s="47"/>
      <c r="O370"/>
    </row>
    <row r="371">
      <c r="A371" t="str">
        <f t="shared" si="5"/>
      </c>
      <c r="L371" s="47"/>
      <c r="O371"/>
    </row>
    <row r="372">
      <c r="A372" t="str">
        <f t="shared" si="5"/>
      </c>
      <c r="L372" s="47"/>
      <c r="O372"/>
    </row>
    <row r="373">
      <c r="A373" t="str">
        <f t="shared" si="5"/>
      </c>
      <c r="L373" s="47"/>
      <c r="O373"/>
    </row>
    <row r="374">
      <c r="A374" t="str">
        <f t="shared" si="5"/>
      </c>
      <c r="L374" s="47"/>
      <c r="O374"/>
    </row>
    <row r="375">
      <c r="A375" t="str">
        <f t="shared" si="5"/>
      </c>
      <c r="L375" s="47"/>
      <c r="O375"/>
    </row>
    <row r="376">
      <c r="A376" t="str">
        <f t="shared" si="5"/>
      </c>
      <c r="L376" s="47"/>
      <c r="O376"/>
    </row>
    <row r="377">
      <c r="A377" t="str">
        <f t="shared" si="5"/>
      </c>
      <c r="L377" s="47"/>
      <c r="O377"/>
    </row>
    <row r="378">
      <c r="A378" t="str">
        <f t="shared" si="5"/>
      </c>
      <c r="L378" s="47"/>
      <c r="O378"/>
    </row>
    <row r="379">
      <c r="A379" t="str">
        <f t="shared" si="5"/>
      </c>
      <c r="L379" s="47"/>
      <c r="O379"/>
    </row>
    <row r="380">
      <c r="A380" t="str">
        <f t="shared" si="5"/>
      </c>
      <c r="L380" s="47"/>
      <c r="O380"/>
    </row>
    <row r="381">
      <c r="A381" t="str">
        <f t="shared" si="5"/>
      </c>
      <c r="L381" s="47"/>
      <c r="O381"/>
    </row>
    <row r="382">
      <c r="A382" t="str">
        <f t="shared" si="5"/>
      </c>
      <c r="L382" s="47"/>
      <c r="O382"/>
    </row>
    <row r="383">
      <c r="A383" t="str">
        <f t="shared" si="5"/>
      </c>
      <c r="L383" s="47"/>
      <c r="O383"/>
    </row>
    <row r="384">
      <c r="A384" t="str">
        <f t="shared" si="5"/>
      </c>
      <c r="L384" s="47"/>
      <c r="O384"/>
    </row>
    <row r="385">
      <c r="A385" t="str">
        <f t="shared" si="5"/>
      </c>
      <c r="L385" s="47"/>
      <c r="O385"/>
    </row>
    <row r="386">
      <c r="A386" t="str">
        <f t="shared" si="5"/>
      </c>
      <c r="L386" s="47"/>
      <c r="O386"/>
    </row>
    <row r="387">
      <c r="A387" t="str">
        <f t="shared" ref="A387:A450" si="6">J387&amp;B387</f>
      </c>
      <c r="L387" s="47"/>
      <c r="O387"/>
    </row>
    <row r="388">
      <c r="A388" t="str">
        <f t="shared" si="6"/>
      </c>
      <c r="L388" s="47"/>
      <c r="O388"/>
    </row>
    <row r="389">
      <c r="A389" t="str">
        <f t="shared" si="6"/>
      </c>
      <c r="L389" s="47"/>
      <c r="O389"/>
    </row>
    <row r="390">
      <c r="A390" t="str">
        <f t="shared" si="6"/>
      </c>
      <c r="L390" s="47"/>
      <c r="O390"/>
    </row>
    <row r="391">
      <c r="A391" t="str">
        <f t="shared" si="6"/>
      </c>
      <c r="L391" s="47"/>
      <c r="O391"/>
    </row>
    <row r="392">
      <c r="A392" t="str">
        <f t="shared" si="6"/>
      </c>
      <c r="L392" s="47"/>
      <c r="O392"/>
    </row>
    <row r="393">
      <c r="A393" t="str">
        <f t="shared" si="6"/>
      </c>
      <c r="L393" s="47"/>
      <c r="O393"/>
    </row>
    <row r="394">
      <c r="A394" t="str">
        <f t="shared" si="6"/>
      </c>
      <c r="L394" s="47"/>
      <c r="O394"/>
    </row>
    <row r="395">
      <c r="A395" t="str">
        <f t="shared" si="6"/>
      </c>
      <c r="L395" s="47"/>
      <c r="O395"/>
    </row>
    <row r="396">
      <c r="A396" t="str">
        <f t="shared" si="6"/>
      </c>
      <c r="L396" s="47"/>
      <c r="O396"/>
    </row>
    <row r="397">
      <c r="A397" t="str">
        <f t="shared" si="6"/>
      </c>
      <c r="L397" s="47"/>
      <c r="O397"/>
    </row>
    <row r="398">
      <c r="A398" t="str">
        <f t="shared" si="6"/>
      </c>
      <c r="L398" s="47"/>
      <c r="O398"/>
    </row>
    <row r="399">
      <c r="A399" t="str">
        <f t="shared" si="6"/>
      </c>
      <c r="L399" s="47"/>
      <c r="O399"/>
    </row>
    <row r="400">
      <c r="A400" t="str">
        <f t="shared" si="6"/>
      </c>
      <c r="L400" s="47"/>
      <c r="O400"/>
    </row>
    <row r="401">
      <c r="A401" t="str">
        <f t="shared" si="6"/>
      </c>
      <c r="L401" s="47"/>
      <c r="O401"/>
    </row>
    <row r="402">
      <c r="A402" t="str">
        <f t="shared" si="6"/>
      </c>
      <c r="L402" s="47"/>
      <c r="O402"/>
    </row>
    <row r="403">
      <c r="A403" t="str">
        <f t="shared" si="6"/>
      </c>
      <c r="L403" s="47"/>
      <c r="O403"/>
    </row>
    <row r="404">
      <c r="A404" t="str">
        <f t="shared" si="6"/>
      </c>
      <c r="L404" s="47"/>
      <c r="O404"/>
    </row>
    <row r="405">
      <c r="A405" t="str">
        <f t="shared" si="6"/>
      </c>
      <c r="L405" s="47"/>
      <c r="O405"/>
    </row>
    <row r="406">
      <c r="A406" t="str">
        <f t="shared" si="6"/>
      </c>
      <c r="L406" s="47"/>
      <c r="O406"/>
    </row>
    <row r="407">
      <c r="A407" t="str">
        <f t="shared" si="6"/>
      </c>
      <c r="L407" s="47"/>
      <c r="O407"/>
    </row>
    <row r="408">
      <c r="A408" t="str">
        <f t="shared" si="6"/>
      </c>
      <c r="L408" s="47"/>
      <c r="O408"/>
    </row>
    <row r="409">
      <c r="A409" t="str">
        <f t="shared" si="6"/>
      </c>
      <c r="L409" s="47"/>
      <c r="O409"/>
    </row>
    <row r="410">
      <c r="A410" t="str">
        <f t="shared" si="6"/>
      </c>
      <c r="L410" s="47"/>
      <c r="O410"/>
    </row>
    <row r="411">
      <c r="A411" t="str">
        <f t="shared" si="6"/>
      </c>
      <c r="L411" s="47"/>
      <c r="O411"/>
    </row>
    <row r="412">
      <c r="A412" t="str">
        <f t="shared" si="6"/>
      </c>
      <c r="L412" s="47"/>
      <c r="O412"/>
    </row>
    <row r="413">
      <c r="A413" t="str">
        <f t="shared" si="6"/>
      </c>
      <c r="L413" s="47"/>
      <c r="O413"/>
    </row>
    <row r="414">
      <c r="A414" t="str">
        <f t="shared" si="6"/>
      </c>
      <c r="L414" s="47"/>
      <c r="O414"/>
    </row>
    <row r="415">
      <c r="A415" t="str">
        <f t="shared" si="6"/>
      </c>
      <c r="L415" s="47"/>
      <c r="O415"/>
    </row>
    <row r="416">
      <c r="A416" t="str">
        <f t="shared" si="6"/>
      </c>
      <c r="L416" s="47"/>
      <c r="O416"/>
    </row>
    <row r="417">
      <c r="A417" t="str">
        <f t="shared" si="6"/>
      </c>
      <c r="L417" s="47"/>
      <c r="O417"/>
    </row>
    <row r="418">
      <c r="A418" t="str">
        <f t="shared" si="6"/>
      </c>
      <c r="L418" s="47"/>
      <c r="O418"/>
    </row>
    <row r="419">
      <c r="A419" t="str">
        <f t="shared" si="6"/>
      </c>
      <c r="L419" s="47"/>
      <c r="O419"/>
    </row>
    <row r="420">
      <c r="A420" t="str">
        <f t="shared" si="6"/>
      </c>
      <c r="L420" s="47"/>
      <c r="O420"/>
    </row>
    <row r="421">
      <c r="A421" t="str">
        <f t="shared" si="6"/>
      </c>
      <c r="L421" s="47"/>
      <c r="O421"/>
    </row>
    <row r="422">
      <c r="A422" t="str">
        <f t="shared" si="6"/>
      </c>
      <c r="L422" s="47"/>
      <c r="O422"/>
    </row>
    <row r="423">
      <c r="A423" t="str">
        <f t="shared" si="6"/>
      </c>
      <c r="L423" s="47"/>
      <c r="O423"/>
    </row>
    <row r="424">
      <c r="A424" t="str">
        <f t="shared" si="6"/>
      </c>
      <c r="L424" s="47"/>
      <c r="O424"/>
    </row>
    <row r="425">
      <c r="A425" t="str">
        <f t="shared" si="6"/>
      </c>
      <c r="L425" s="47"/>
      <c r="O425"/>
    </row>
    <row r="426">
      <c r="A426" t="str">
        <f t="shared" si="6"/>
      </c>
      <c r="L426" s="47"/>
      <c r="O426"/>
    </row>
    <row r="427">
      <c r="A427" t="str">
        <f t="shared" si="6"/>
      </c>
      <c r="L427" s="47"/>
      <c r="O427"/>
    </row>
    <row r="428">
      <c r="A428" t="str">
        <f t="shared" si="6"/>
      </c>
      <c r="L428" s="47"/>
      <c r="O428"/>
    </row>
    <row r="429">
      <c r="A429" t="str">
        <f t="shared" si="6"/>
      </c>
      <c r="L429" s="47"/>
      <c r="O429"/>
    </row>
    <row r="430">
      <c r="A430" t="str">
        <f t="shared" si="6"/>
      </c>
      <c r="L430" s="47"/>
      <c r="O430"/>
    </row>
    <row r="431">
      <c r="A431" t="str">
        <f t="shared" si="6"/>
      </c>
      <c r="L431" s="47"/>
      <c r="O431"/>
    </row>
    <row r="432">
      <c r="A432" t="str">
        <f t="shared" si="6"/>
      </c>
      <c r="L432" s="47"/>
      <c r="O432"/>
    </row>
    <row r="433">
      <c r="A433" t="str">
        <f t="shared" si="6"/>
      </c>
      <c r="L433" s="47"/>
      <c r="O433"/>
    </row>
    <row r="434">
      <c r="A434" t="str">
        <f t="shared" si="6"/>
      </c>
      <c r="L434" s="47"/>
      <c r="O434"/>
    </row>
    <row r="435">
      <c r="A435" t="str">
        <f t="shared" si="6"/>
      </c>
      <c r="L435" s="47"/>
      <c r="O435"/>
    </row>
    <row r="436">
      <c r="A436" t="str">
        <f t="shared" si="6"/>
      </c>
      <c r="L436" s="47"/>
      <c r="O436"/>
    </row>
    <row r="437">
      <c r="A437" t="str">
        <f t="shared" si="6"/>
      </c>
      <c r="L437" s="47"/>
      <c r="O437"/>
    </row>
    <row r="438">
      <c r="A438" t="str">
        <f t="shared" si="6"/>
      </c>
      <c r="L438" s="47"/>
      <c r="O438"/>
    </row>
    <row r="439">
      <c r="A439" t="str">
        <f t="shared" si="6"/>
      </c>
      <c r="L439" s="47"/>
      <c r="O439"/>
    </row>
    <row r="440">
      <c r="A440" t="str">
        <f t="shared" si="6"/>
      </c>
      <c r="L440" s="47"/>
      <c r="O440"/>
    </row>
    <row r="441">
      <c r="A441" t="str">
        <f t="shared" si="6"/>
      </c>
      <c r="L441" s="47"/>
      <c r="O441"/>
    </row>
    <row r="442">
      <c r="A442" t="str">
        <f t="shared" si="6"/>
      </c>
      <c r="L442" s="47"/>
      <c r="O442"/>
    </row>
    <row r="443">
      <c r="A443" t="str">
        <f t="shared" si="6"/>
      </c>
      <c r="L443" s="47"/>
      <c r="O443"/>
    </row>
    <row r="444">
      <c r="A444" t="str">
        <f t="shared" si="6"/>
      </c>
      <c r="L444" s="47"/>
      <c r="O444"/>
    </row>
    <row r="445">
      <c r="A445" t="str">
        <f t="shared" si="6"/>
      </c>
      <c r="L445" s="47"/>
      <c r="O445"/>
    </row>
    <row r="446">
      <c r="A446" t="str">
        <f t="shared" si="6"/>
      </c>
      <c r="L446" s="47"/>
      <c r="O446"/>
    </row>
    <row r="447">
      <c r="A447" t="str">
        <f t="shared" si="6"/>
      </c>
      <c r="L447" s="47"/>
      <c r="O447"/>
    </row>
    <row r="448">
      <c r="A448" t="str">
        <f t="shared" si="6"/>
      </c>
      <c r="L448" s="47"/>
      <c r="O448"/>
    </row>
    <row r="449">
      <c r="A449" t="str">
        <f t="shared" si="6"/>
      </c>
      <c r="L449" s="47"/>
      <c r="O449"/>
    </row>
    <row r="450">
      <c r="A450" t="str">
        <f t="shared" si="6"/>
      </c>
      <c r="L450" s="47"/>
      <c r="O450"/>
    </row>
    <row r="451">
      <c r="A451" t="str">
        <f t="shared" ref="A451:A514" si="7">J451&amp;B451</f>
      </c>
      <c r="L451" s="47"/>
      <c r="O451"/>
    </row>
    <row r="452">
      <c r="A452" t="str">
        <f t="shared" si="7"/>
      </c>
      <c r="L452" s="47"/>
      <c r="O452"/>
    </row>
    <row r="453">
      <c r="A453" t="str">
        <f t="shared" si="7"/>
      </c>
      <c r="L453" s="47"/>
      <c r="O453"/>
    </row>
    <row r="454">
      <c r="A454" t="str">
        <f t="shared" si="7"/>
      </c>
      <c r="L454" s="47"/>
      <c r="O454"/>
    </row>
    <row r="455">
      <c r="A455" t="str">
        <f t="shared" si="7"/>
      </c>
      <c r="L455" s="47"/>
      <c r="O455"/>
    </row>
    <row r="456">
      <c r="A456" t="str">
        <f t="shared" si="7"/>
      </c>
      <c r="L456" s="47"/>
      <c r="O456"/>
    </row>
    <row r="457">
      <c r="A457" t="str">
        <f t="shared" si="7"/>
      </c>
      <c r="L457" s="47"/>
      <c r="O457"/>
    </row>
    <row r="458">
      <c r="A458" t="str">
        <f t="shared" si="7"/>
      </c>
      <c r="L458" s="47"/>
      <c r="O458"/>
    </row>
    <row r="459">
      <c r="A459" t="str">
        <f t="shared" si="7"/>
      </c>
      <c r="L459" s="47"/>
      <c r="O459"/>
    </row>
    <row r="460">
      <c r="A460" t="str">
        <f t="shared" si="7"/>
      </c>
      <c r="L460" s="47"/>
      <c r="O460"/>
    </row>
    <row r="461">
      <c r="A461" t="str">
        <f t="shared" si="7"/>
      </c>
      <c r="L461" s="47"/>
      <c r="O461"/>
    </row>
    <row r="462">
      <c r="A462" t="str">
        <f t="shared" si="7"/>
      </c>
      <c r="L462" s="47"/>
      <c r="O462"/>
    </row>
    <row r="463">
      <c r="A463" t="str">
        <f t="shared" si="7"/>
      </c>
      <c r="L463" s="47"/>
      <c r="O463"/>
    </row>
    <row r="464">
      <c r="A464" t="str">
        <f t="shared" si="7"/>
      </c>
    </row>
    <row r="465">
      <c r="A465" t="str">
        <f t="shared" si="7"/>
      </c>
    </row>
    <row r="466">
      <c r="A466" t="str">
        <f t="shared" si="7"/>
      </c>
    </row>
    <row r="467">
      <c r="A467" t="str">
        <f t="shared" si="7"/>
      </c>
    </row>
    <row r="468">
      <c r="A468" t="str">
        <f t="shared" si="7"/>
      </c>
    </row>
    <row r="469">
      <c r="A469" t="str">
        <f t="shared" si="7"/>
      </c>
    </row>
    <row r="470">
      <c r="A470" t="str">
        <f t="shared" si="7"/>
      </c>
    </row>
    <row r="471">
      <c r="A471" t="str">
        <f t="shared" si="7"/>
      </c>
    </row>
    <row r="472">
      <c r="A472" t="str">
        <f t="shared" si="7"/>
      </c>
    </row>
    <row r="473">
      <c r="A473" t="str">
        <f t="shared" si="7"/>
      </c>
    </row>
    <row r="474">
      <c r="A474" t="str">
        <f t="shared" si="7"/>
      </c>
    </row>
    <row r="475">
      <c r="A475" t="str">
        <f t="shared" si="7"/>
      </c>
    </row>
    <row r="476">
      <c r="A476" t="str">
        <f t="shared" si="7"/>
      </c>
    </row>
    <row r="477">
      <c r="A477" t="str">
        <f t="shared" si="7"/>
      </c>
    </row>
    <row r="478">
      <c r="A478" t="str">
        <f t="shared" si="7"/>
      </c>
    </row>
    <row r="479">
      <c r="A479" t="str">
        <f t="shared" si="7"/>
      </c>
    </row>
    <row r="480">
      <c r="A480" t="str">
        <f t="shared" si="7"/>
      </c>
    </row>
    <row r="481">
      <c r="A481" t="str">
        <f t="shared" si="7"/>
      </c>
    </row>
    <row r="482">
      <c r="A482" t="str">
        <f t="shared" si="7"/>
      </c>
    </row>
    <row r="483">
      <c r="A483" t="str">
        <f t="shared" si="7"/>
      </c>
    </row>
    <row r="484">
      <c r="A484" t="str">
        <f t="shared" si="7"/>
      </c>
    </row>
    <row r="485">
      <c r="A485" t="str">
        <f t="shared" si="7"/>
      </c>
    </row>
    <row r="486">
      <c r="A486" t="str">
        <f t="shared" si="7"/>
      </c>
    </row>
    <row r="487">
      <c r="A487" t="str">
        <f t="shared" si="7"/>
      </c>
    </row>
    <row r="488">
      <c r="A488" t="str">
        <f t="shared" si="7"/>
      </c>
    </row>
    <row r="489">
      <c r="A489" t="str">
        <f t="shared" si="7"/>
      </c>
    </row>
    <row r="490">
      <c r="A490" t="str">
        <f t="shared" si="7"/>
      </c>
    </row>
    <row r="491">
      <c r="A491" t="str">
        <f t="shared" si="7"/>
      </c>
    </row>
    <row r="492">
      <c r="A492" t="str">
        <f t="shared" si="7"/>
      </c>
    </row>
    <row r="493">
      <c r="A493" t="str">
        <f t="shared" si="7"/>
      </c>
    </row>
    <row r="494">
      <c r="A494" t="str">
        <f t="shared" si="7"/>
      </c>
    </row>
    <row r="495">
      <c r="A495" t="str">
        <f t="shared" si="7"/>
      </c>
    </row>
    <row r="496">
      <c r="A496" t="str">
        <f t="shared" si="7"/>
      </c>
    </row>
    <row r="497">
      <c r="A497" t="str">
        <f t="shared" si="7"/>
      </c>
    </row>
    <row r="498">
      <c r="A498" t="str">
        <f t="shared" si="7"/>
      </c>
    </row>
    <row r="499">
      <c r="A499" t="str">
        <f t="shared" si="7"/>
      </c>
    </row>
    <row r="500">
      <c r="A500" t="str">
        <f t="shared" si="7"/>
      </c>
    </row>
    <row r="501">
      <c r="A501" t="str">
        <f t="shared" si="7"/>
      </c>
    </row>
    <row r="502">
      <c r="A502" t="str">
        <f t="shared" si="7"/>
      </c>
    </row>
    <row r="503">
      <c r="A503" t="str">
        <f t="shared" si="7"/>
      </c>
    </row>
    <row r="504">
      <c r="A504" t="str">
        <f t="shared" si="7"/>
      </c>
    </row>
    <row r="505">
      <c r="A505" t="str">
        <f t="shared" si="7"/>
      </c>
    </row>
    <row r="506">
      <c r="A506" t="str">
        <f t="shared" si="7"/>
      </c>
    </row>
    <row r="507">
      <c r="A507" t="str">
        <f t="shared" si="7"/>
      </c>
    </row>
    <row r="508">
      <c r="A508" t="str">
        <f t="shared" si="7"/>
      </c>
    </row>
    <row r="509">
      <c r="A509" t="str">
        <f t="shared" si="7"/>
      </c>
    </row>
    <row r="510">
      <c r="A510" t="str">
        <f t="shared" si="7"/>
      </c>
    </row>
    <row r="511">
      <c r="A511" t="str">
        <f t="shared" si="7"/>
      </c>
    </row>
    <row r="512">
      <c r="A512" t="str">
        <f t="shared" si="7"/>
      </c>
    </row>
    <row r="513">
      <c r="A513" t="str">
        <f t="shared" si="7"/>
      </c>
    </row>
    <row r="514">
      <c r="A514" t="str">
        <f t="shared" si="7"/>
      </c>
    </row>
    <row r="515">
      <c r="A515" t="str">
        <f t="shared" ref="A515:A578" si="8">J515&amp;B515</f>
      </c>
    </row>
    <row r="516">
      <c r="A516" t="str">
        <f t="shared" si="8"/>
      </c>
    </row>
    <row r="517">
      <c r="A517" t="str">
        <f t="shared" si="8"/>
      </c>
    </row>
    <row r="518">
      <c r="A518" t="str">
        <f t="shared" si="8"/>
      </c>
    </row>
    <row r="519">
      <c r="A519" t="str">
        <f t="shared" si="8"/>
      </c>
    </row>
    <row r="520">
      <c r="A520" t="str">
        <f t="shared" si="8"/>
      </c>
    </row>
    <row r="521">
      <c r="A521" t="str">
        <f t="shared" si="8"/>
      </c>
    </row>
    <row r="522">
      <c r="A522" t="str">
        <f t="shared" si="8"/>
      </c>
    </row>
    <row r="523">
      <c r="A523" t="str">
        <f t="shared" si="8"/>
      </c>
    </row>
    <row r="524">
      <c r="A524" t="str">
        <f t="shared" si="8"/>
      </c>
    </row>
    <row r="525">
      <c r="A525" t="str">
        <f t="shared" si="8"/>
      </c>
    </row>
    <row r="526">
      <c r="A526" t="str">
        <f t="shared" si="8"/>
      </c>
    </row>
    <row r="527">
      <c r="A527" t="str">
        <f t="shared" si="8"/>
      </c>
    </row>
    <row r="528">
      <c r="A528" t="str">
        <f t="shared" si="8"/>
      </c>
    </row>
    <row r="529">
      <c r="A529" t="str">
        <f t="shared" si="8"/>
      </c>
    </row>
    <row r="530">
      <c r="A530" t="str">
        <f t="shared" si="8"/>
      </c>
    </row>
    <row r="531">
      <c r="A531" t="str">
        <f t="shared" si="8"/>
      </c>
    </row>
    <row r="532">
      <c r="A532" t="str">
        <f t="shared" si="8"/>
      </c>
    </row>
    <row r="533">
      <c r="A533" t="str">
        <f t="shared" si="8"/>
      </c>
    </row>
    <row r="534">
      <c r="A534" t="str">
        <f t="shared" si="8"/>
      </c>
    </row>
    <row r="535">
      <c r="A535" t="str">
        <f t="shared" si="8"/>
      </c>
    </row>
    <row r="536">
      <c r="A536" t="str">
        <f t="shared" si="8"/>
      </c>
    </row>
    <row r="537">
      <c r="A537" t="str">
        <f t="shared" si="8"/>
      </c>
    </row>
    <row r="538">
      <c r="A538" t="str">
        <f t="shared" si="8"/>
      </c>
    </row>
    <row r="539">
      <c r="A539" t="str">
        <f t="shared" si="8"/>
      </c>
    </row>
    <row r="540">
      <c r="A540" t="str">
        <f t="shared" si="8"/>
      </c>
    </row>
    <row r="541">
      <c r="A541" t="str">
        <f t="shared" si="8"/>
      </c>
    </row>
    <row r="542">
      <c r="A542" t="str">
        <f t="shared" si="8"/>
      </c>
    </row>
    <row r="543">
      <c r="A543" t="str">
        <f t="shared" si="8"/>
      </c>
    </row>
    <row r="544">
      <c r="A544" t="str">
        <f t="shared" si="8"/>
      </c>
    </row>
    <row r="545">
      <c r="A545" t="str">
        <f t="shared" si="8"/>
      </c>
    </row>
    <row r="546">
      <c r="A546" t="str">
        <f t="shared" si="8"/>
      </c>
    </row>
    <row r="547">
      <c r="A547" t="str">
        <f t="shared" si="8"/>
      </c>
    </row>
    <row r="548">
      <c r="A548" t="str">
        <f t="shared" si="8"/>
      </c>
    </row>
    <row r="549">
      <c r="A549" t="str">
        <f t="shared" si="8"/>
      </c>
    </row>
    <row r="550">
      <c r="A550" t="str">
        <f t="shared" si="8"/>
      </c>
    </row>
    <row r="551">
      <c r="A551" t="str">
        <f t="shared" si="8"/>
      </c>
    </row>
    <row r="552">
      <c r="A552" t="str">
        <f t="shared" si="8"/>
      </c>
    </row>
    <row r="553">
      <c r="A553" t="str">
        <f t="shared" si="8"/>
      </c>
    </row>
    <row r="554">
      <c r="A554" t="str">
        <f t="shared" si="8"/>
      </c>
    </row>
    <row r="555">
      <c r="A555" t="str">
        <f t="shared" si="8"/>
      </c>
    </row>
    <row r="556">
      <c r="A556" t="str">
        <f t="shared" si="8"/>
      </c>
    </row>
    <row r="557">
      <c r="A557" t="str">
        <f t="shared" si="8"/>
      </c>
    </row>
    <row r="558">
      <c r="A558" t="str">
        <f t="shared" si="8"/>
      </c>
    </row>
    <row r="559">
      <c r="A559" t="str">
        <f t="shared" si="8"/>
      </c>
    </row>
    <row r="560">
      <c r="A560" t="str">
        <f t="shared" si="8"/>
      </c>
    </row>
    <row r="561">
      <c r="A561" t="str">
        <f t="shared" si="8"/>
      </c>
    </row>
    <row r="562">
      <c r="A562" t="str">
        <f t="shared" si="8"/>
      </c>
    </row>
    <row r="563">
      <c r="A563" t="str">
        <f t="shared" si="8"/>
      </c>
    </row>
    <row r="564">
      <c r="A564" t="str">
        <f t="shared" si="8"/>
      </c>
    </row>
    <row r="565">
      <c r="A565" t="str">
        <f t="shared" si="8"/>
      </c>
    </row>
    <row r="566">
      <c r="A566" t="str">
        <f t="shared" si="8"/>
      </c>
    </row>
    <row r="567">
      <c r="A567" t="str">
        <f t="shared" si="8"/>
      </c>
    </row>
    <row r="568">
      <c r="A568" t="str">
        <f t="shared" si="8"/>
      </c>
    </row>
    <row r="569">
      <c r="A569" t="str">
        <f t="shared" si="8"/>
      </c>
    </row>
    <row r="570">
      <c r="A570" t="str">
        <f t="shared" si="8"/>
      </c>
    </row>
    <row r="571">
      <c r="A571" t="str">
        <f t="shared" si="8"/>
      </c>
    </row>
    <row r="572">
      <c r="A572" t="str">
        <f t="shared" si="8"/>
      </c>
    </row>
    <row r="573">
      <c r="A573" t="str">
        <f t="shared" si="8"/>
      </c>
    </row>
    <row r="574">
      <c r="A574" t="str">
        <f t="shared" si="8"/>
      </c>
    </row>
    <row r="575">
      <c r="A575" t="str">
        <f t="shared" si="8"/>
      </c>
    </row>
    <row r="576">
      <c r="A576" t="str">
        <f t="shared" si="8"/>
      </c>
    </row>
    <row r="577">
      <c r="A577" t="str">
        <f t="shared" si="8"/>
      </c>
    </row>
    <row r="578">
      <c r="A578" t="str">
        <f t="shared" si="8"/>
      </c>
    </row>
    <row r="579">
      <c r="A579" t="str">
        <f t="shared" ref="A579:A642" si="9">J579&amp;B579</f>
      </c>
    </row>
    <row r="580">
      <c r="A580" t="str">
        <f t="shared" si="9"/>
      </c>
    </row>
    <row r="581">
      <c r="A581" t="str">
        <f t="shared" si="9"/>
      </c>
    </row>
    <row r="582">
      <c r="A582" t="str">
        <f t="shared" si="9"/>
      </c>
    </row>
    <row r="583">
      <c r="A583" t="str">
        <f t="shared" si="9"/>
      </c>
    </row>
    <row r="584">
      <c r="A584" t="str">
        <f t="shared" si="9"/>
      </c>
    </row>
    <row r="585">
      <c r="A585" t="str">
        <f t="shared" si="9"/>
      </c>
    </row>
    <row r="586">
      <c r="A586" t="str">
        <f t="shared" si="9"/>
      </c>
    </row>
    <row r="587">
      <c r="A587" t="str">
        <f t="shared" si="9"/>
      </c>
    </row>
    <row r="588">
      <c r="A588" t="str">
        <f t="shared" si="9"/>
      </c>
    </row>
    <row r="589">
      <c r="A589" t="str">
        <f t="shared" si="9"/>
      </c>
    </row>
    <row r="590">
      <c r="A590" t="str">
        <f t="shared" si="9"/>
      </c>
    </row>
    <row r="591">
      <c r="A591" t="str">
        <f t="shared" si="9"/>
      </c>
    </row>
    <row r="592">
      <c r="A592" t="str">
        <f t="shared" si="9"/>
      </c>
    </row>
    <row r="593">
      <c r="A593" t="str">
        <f t="shared" si="9"/>
      </c>
    </row>
    <row r="594">
      <c r="A594" t="str">
        <f t="shared" si="9"/>
      </c>
    </row>
    <row r="595">
      <c r="A595" t="str">
        <f t="shared" si="9"/>
      </c>
    </row>
    <row r="596">
      <c r="A596" t="str">
        <f t="shared" si="9"/>
      </c>
    </row>
    <row r="597">
      <c r="A597" t="str">
        <f t="shared" si="9"/>
      </c>
    </row>
    <row r="598">
      <c r="A598" t="str">
        <f t="shared" si="9"/>
      </c>
    </row>
    <row r="599">
      <c r="A599" t="str">
        <f t="shared" si="9"/>
      </c>
    </row>
    <row r="600">
      <c r="A600" t="str">
        <f t="shared" si="9"/>
      </c>
    </row>
    <row r="601">
      <c r="A601" t="str">
        <f t="shared" si="9"/>
      </c>
    </row>
    <row r="602">
      <c r="A602" t="str">
        <f t="shared" si="9"/>
      </c>
    </row>
    <row r="603">
      <c r="A603" t="str">
        <f t="shared" si="9"/>
      </c>
    </row>
    <row r="604">
      <c r="A604" t="str">
        <f t="shared" si="9"/>
      </c>
    </row>
    <row r="605">
      <c r="A605" t="str">
        <f t="shared" si="9"/>
      </c>
    </row>
    <row r="606">
      <c r="A606" t="str">
        <f t="shared" si="9"/>
      </c>
    </row>
    <row r="607">
      <c r="A607" t="str">
        <f t="shared" si="9"/>
      </c>
    </row>
    <row r="608">
      <c r="A608" t="str">
        <f t="shared" si="9"/>
      </c>
    </row>
    <row r="609">
      <c r="A609" t="str">
        <f t="shared" si="9"/>
      </c>
    </row>
    <row r="610">
      <c r="A610" t="str">
        <f t="shared" si="9"/>
      </c>
    </row>
    <row r="611">
      <c r="A611" t="str">
        <f t="shared" si="9"/>
      </c>
    </row>
    <row r="612">
      <c r="A612" t="str">
        <f t="shared" si="9"/>
      </c>
    </row>
    <row r="613">
      <c r="A613" t="str">
        <f t="shared" si="9"/>
      </c>
    </row>
    <row r="614">
      <c r="A614" t="str">
        <f t="shared" si="9"/>
      </c>
    </row>
    <row r="615">
      <c r="A615" t="str">
        <f t="shared" si="9"/>
      </c>
    </row>
    <row r="616">
      <c r="A616" t="str">
        <f t="shared" si="9"/>
      </c>
    </row>
    <row r="617">
      <c r="A617" t="str">
        <f t="shared" si="9"/>
      </c>
    </row>
    <row r="618">
      <c r="A618" t="str">
        <f t="shared" si="9"/>
      </c>
    </row>
    <row r="619">
      <c r="A619" t="str">
        <f t="shared" si="9"/>
      </c>
    </row>
    <row r="620">
      <c r="A620" t="str">
        <f t="shared" si="9"/>
      </c>
    </row>
    <row r="621">
      <c r="A621" t="str">
        <f t="shared" si="9"/>
      </c>
    </row>
    <row r="622">
      <c r="A622" t="str">
        <f t="shared" si="9"/>
      </c>
    </row>
    <row r="623">
      <c r="A623" t="str">
        <f t="shared" si="9"/>
      </c>
    </row>
    <row r="624">
      <c r="A624" t="str">
        <f t="shared" si="9"/>
      </c>
    </row>
    <row r="625">
      <c r="A625" t="str">
        <f t="shared" si="9"/>
      </c>
    </row>
    <row r="626">
      <c r="A626" t="str">
        <f t="shared" si="9"/>
      </c>
    </row>
    <row r="627">
      <c r="A627" t="str">
        <f t="shared" si="9"/>
      </c>
    </row>
    <row r="628">
      <c r="A628" t="str">
        <f t="shared" si="9"/>
      </c>
    </row>
    <row r="629">
      <c r="A629" t="str">
        <f t="shared" si="9"/>
      </c>
    </row>
    <row r="630">
      <c r="A630" t="str">
        <f t="shared" si="9"/>
      </c>
    </row>
    <row r="631">
      <c r="A631" t="str">
        <f t="shared" si="9"/>
      </c>
    </row>
    <row r="632">
      <c r="A632" t="str">
        <f t="shared" si="9"/>
      </c>
    </row>
    <row r="633">
      <c r="A633" t="str">
        <f t="shared" si="9"/>
      </c>
    </row>
    <row r="634">
      <c r="A634" t="str">
        <f t="shared" si="9"/>
      </c>
    </row>
    <row r="635">
      <c r="A635" t="str">
        <f t="shared" si="9"/>
      </c>
    </row>
    <row r="636">
      <c r="A636" t="str">
        <f t="shared" si="9"/>
      </c>
    </row>
    <row r="637">
      <c r="A637" t="str">
        <f t="shared" si="9"/>
      </c>
    </row>
    <row r="638">
      <c r="A638" t="str">
        <f t="shared" si="9"/>
      </c>
    </row>
    <row r="639">
      <c r="A639" t="str">
        <f t="shared" si="9"/>
      </c>
    </row>
    <row r="640">
      <c r="A640" t="str">
        <f t="shared" si="9"/>
      </c>
    </row>
    <row r="641">
      <c r="A641" t="str">
        <f t="shared" si="9"/>
      </c>
    </row>
    <row r="642">
      <c r="A642" t="str">
        <f t="shared" si="9"/>
      </c>
    </row>
    <row r="643">
      <c r="A643" t="str">
        <f t="shared" ref="A643:A706" si="10">J643&amp;B643</f>
      </c>
    </row>
    <row r="644">
      <c r="A644" t="str">
        <f t="shared" si="10"/>
      </c>
    </row>
    <row r="645">
      <c r="A645" t="str">
        <f t="shared" si="10"/>
      </c>
    </row>
    <row r="646">
      <c r="A646" t="str">
        <f t="shared" si="10"/>
      </c>
    </row>
    <row r="647">
      <c r="A647" t="str">
        <f t="shared" si="10"/>
      </c>
    </row>
    <row r="648">
      <c r="A648" t="str">
        <f t="shared" si="10"/>
      </c>
    </row>
    <row r="649">
      <c r="A649" t="str">
        <f t="shared" si="10"/>
      </c>
    </row>
    <row r="650">
      <c r="A650" t="str">
        <f t="shared" si="10"/>
      </c>
    </row>
    <row r="651">
      <c r="A651" t="str">
        <f t="shared" si="10"/>
      </c>
    </row>
    <row r="652">
      <c r="A652" t="str">
        <f t="shared" si="10"/>
      </c>
    </row>
    <row r="653">
      <c r="A653" t="str">
        <f t="shared" si="10"/>
      </c>
    </row>
    <row r="654">
      <c r="A654" t="str">
        <f t="shared" si="10"/>
      </c>
    </row>
    <row r="655">
      <c r="A655" t="str">
        <f t="shared" si="10"/>
      </c>
    </row>
    <row r="656">
      <c r="A656" t="str">
        <f t="shared" si="10"/>
      </c>
    </row>
    <row r="657">
      <c r="A657" t="str">
        <f t="shared" si="10"/>
      </c>
    </row>
    <row r="658">
      <c r="A658" t="str">
        <f t="shared" si="10"/>
      </c>
    </row>
    <row r="659">
      <c r="A659" t="str">
        <f t="shared" si="10"/>
      </c>
    </row>
    <row r="660">
      <c r="A660" t="str">
        <f t="shared" si="10"/>
      </c>
    </row>
    <row r="661">
      <c r="A661" t="str">
        <f t="shared" si="10"/>
      </c>
    </row>
    <row r="662">
      <c r="A662" t="str">
        <f t="shared" si="10"/>
      </c>
    </row>
    <row r="663">
      <c r="A663" t="str">
        <f t="shared" si="10"/>
      </c>
    </row>
    <row r="664">
      <c r="A664" t="str">
        <f t="shared" si="10"/>
      </c>
    </row>
    <row r="665">
      <c r="A665" t="str">
        <f t="shared" si="10"/>
      </c>
    </row>
    <row r="666">
      <c r="A666" t="str">
        <f t="shared" si="10"/>
      </c>
    </row>
    <row r="667">
      <c r="A667" t="str">
        <f t="shared" si="10"/>
      </c>
    </row>
    <row r="668">
      <c r="A668" t="str">
        <f t="shared" si="10"/>
      </c>
    </row>
    <row r="669">
      <c r="A669" t="str">
        <f t="shared" si="10"/>
      </c>
    </row>
    <row r="670">
      <c r="A670" t="str">
        <f t="shared" si="10"/>
      </c>
    </row>
    <row r="671">
      <c r="A671" t="str">
        <f t="shared" si="10"/>
      </c>
    </row>
    <row r="672">
      <c r="A672" t="str">
        <f t="shared" si="10"/>
      </c>
    </row>
    <row r="673">
      <c r="A673" t="str">
        <f t="shared" si="10"/>
      </c>
    </row>
    <row r="674">
      <c r="A674" t="str">
        <f t="shared" si="10"/>
      </c>
    </row>
    <row r="675">
      <c r="A675" t="str">
        <f t="shared" si="10"/>
      </c>
    </row>
    <row r="676">
      <c r="A676" t="str">
        <f t="shared" si="10"/>
      </c>
    </row>
    <row r="677">
      <c r="A677" t="str">
        <f t="shared" si="10"/>
      </c>
    </row>
    <row r="678">
      <c r="A678" t="str">
        <f t="shared" si="10"/>
      </c>
    </row>
    <row r="679">
      <c r="A679" t="str">
        <f t="shared" si="10"/>
      </c>
    </row>
    <row r="680">
      <c r="A680" t="str">
        <f t="shared" si="10"/>
      </c>
    </row>
    <row r="681">
      <c r="A681" t="str">
        <f t="shared" si="10"/>
      </c>
    </row>
    <row r="682">
      <c r="A682" t="str">
        <f t="shared" si="10"/>
      </c>
    </row>
    <row r="683">
      <c r="A683" t="str">
        <f t="shared" si="10"/>
      </c>
    </row>
    <row r="684">
      <c r="A684" t="str">
        <f t="shared" si="10"/>
      </c>
    </row>
    <row r="685">
      <c r="A685" t="str">
        <f t="shared" si="10"/>
      </c>
    </row>
    <row r="686">
      <c r="A686" t="str">
        <f t="shared" si="10"/>
      </c>
    </row>
    <row r="687">
      <c r="A687" t="str">
        <f t="shared" si="10"/>
      </c>
    </row>
    <row r="688">
      <c r="A688" t="str">
        <f t="shared" si="10"/>
      </c>
    </row>
    <row r="689">
      <c r="A689" t="str">
        <f t="shared" si="10"/>
      </c>
    </row>
    <row r="690">
      <c r="A690" t="str">
        <f t="shared" si="10"/>
      </c>
    </row>
    <row r="691">
      <c r="A691" t="str">
        <f t="shared" si="10"/>
      </c>
    </row>
    <row r="692">
      <c r="A692" t="str">
        <f t="shared" si="10"/>
      </c>
    </row>
    <row r="693">
      <c r="A693" t="str">
        <f t="shared" si="10"/>
      </c>
    </row>
    <row r="694">
      <c r="A694" t="str">
        <f t="shared" si="10"/>
      </c>
    </row>
    <row r="695">
      <c r="A695" t="str">
        <f t="shared" si="10"/>
      </c>
    </row>
    <row r="696">
      <c r="A696" t="str">
        <f t="shared" si="10"/>
      </c>
    </row>
    <row r="697">
      <c r="A697" t="str">
        <f t="shared" si="10"/>
      </c>
    </row>
    <row r="698">
      <c r="A698" t="str">
        <f t="shared" si="10"/>
      </c>
    </row>
    <row r="699">
      <c r="A699" t="str">
        <f t="shared" si="10"/>
      </c>
    </row>
    <row r="700">
      <c r="A700" t="str">
        <f t="shared" si="10"/>
      </c>
    </row>
    <row r="701">
      <c r="A701" t="str">
        <f t="shared" si="10"/>
      </c>
    </row>
    <row r="702">
      <c r="A702" t="str">
        <f t="shared" si="10"/>
      </c>
    </row>
    <row r="703">
      <c r="A703" t="str">
        <f t="shared" si="10"/>
      </c>
    </row>
    <row r="704">
      <c r="A704" t="str">
        <f t="shared" si="10"/>
      </c>
    </row>
    <row r="705">
      <c r="A705" t="str">
        <f t="shared" si="10"/>
      </c>
    </row>
    <row r="706">
      <c r="A706" t="str">
        <f t="shared" si="10"/>
      </c>
    </row>
    <row r="707">
      <c r="A707" t="str">
        <f t="shared" ref="A707:A770" si="11">J707&amp;B707</f>
      </c>
    </row>
    <row r="708">
      <c r="A708" t="str">
        <f t="shared" si="11"/>
      </c>
    </row>
    <row r="709">
      <c r="A709" t="str">
        <f t="shared" si="11"/>
      </c>
    </row>
    <row r="710">
      <c r="A710" t="str">
        <f t="shared" si="11"/>
      </c>
    </row>
    <row r="711">
      <c r="A711" t="str">
        <f t="shared" si="11"/>
      </c>
    </row>
    <row r="712">
      <c r="A712" t="str">
        <f t="shared" si="11"/>
      </c>
    </row>
    <row r="713">
      <c r="A713" t="str">
        <f t="shared" si="11"/>
      </c>
    </row>
    <row r="714">
      <c r="A714" t="str">
        <f t="shared" si="11"/>
      </c>
    </row>
    <row r="715">
      <c r="A715" t="str">
        <f t="shared" si="11"/>
      </c>
    </row>
    <row r="716">
      <c r="A716" t="str">
        <f t="shared" si="11"/>
      </c>
    </row>
    <row r="717">
      <c r="A717" t="str">
        <f t="shared" si="11"/>
      </c>
    </row>
    <row r="718">
      <c r="A718" t="str">
        <f t="shared" si="11"/>
      </c>
    </row>
    <row r="719">
      <c r="A719" t="str">
        <f t="shared" si="11"/>
      </c>
    </row>
    <row r="720">
      <c r="A720" t="str">
        <f t="shared" si="11"/>
      </c>
    </row>
    <row r="721">
      <c r="A721" t="str">
        <f t="shared" si="11"/>
      </c>
    </row>
    <row r="722">
      <c r="A722" t="str">
        <f t="shared" si="11"/>
      </c>
    </row>
    <row r="723">
      <c r="A723" t="str">
        <f t="shared" si="11"/>
      </c>
    </row>
    <row r="724">
      <c r="A724" t="str">
        <f t="shared" si="11"/>
      </c>
    </row>
    <row r="725">
      <c r="A725" t="str">
        <f t="shared" si="11"/>
      </c>
    </row>
    <row r="726">
      <c r="A726" t="str">
        <f t="shared" si="11"/>
      </c>
    </row>
    <row r="727">
      <c r="A727" t="str">
        <f t="shared" si="11"/>
      </c>
    </row>
    <row r="728">
      <c r="A728" t="str">
        <f t="shared" si="11"/>
      </c>
    </row>
    <row r="729">
      <c r="A729" t="str">
        <f t="shared" si="11"/>
      </c>
    </row>
    <row r="730">
      <c r="A730" t="str">
        <f t="shared" si="11"/>
      </c>
    </row>
    <row r="731">
      <c r="A731" t="str">
        <f t="shared" si="11"/>
      </c>
    </row>
    <row r="732">
      <c r="A732" t="str">
        <f t="shared" si="11"/>
      </c>
    </row>
    <row r="733">
      <c r="A733" t="str">
        <f t="shared" si="11"/>
      </c>
    </row>
    <row r="734">
      <c r="A734" t="str">
        <f t="shared" si="11"/>
      </c>
    </row>
    <row r="735">
      <c r="A735" t="str">
        <f t="shared" si="11"/>
      </c>
    </row>
    <row r="736">
      <c r="A736" t="str">
        <f t="shared" si="11"/>
      </c>
    </row>
    <row r="737">
      <c r="A737" t="str">
        <f t="shared" si="11"/>
      </c>
    </row>
    <row r="738">
      <c r="A738" t="str">
        <f t="shared" si="11"/>
      </c>
    </row>
    <row r="739">
      <c r="A739" t="str">
        <f t="shared" si="11"/>
      </c>
    </row>
    <row r="740">
      <c r="A740" t="str">
        <f t="shared" si="11"/>
      </c>
    </row>
    <row r="741">
      <c r="A741" t="str">
        <f t="shared" si="11"/>
      </c>
    </row>
    <row r="742">
      <c r="A742" t="str">
        <f t="shared" si="11"/>
      </c>
    </row>
    <row r="743">
      <c r="A743" t="str">
        <f t="shared" si="11"/>
      </c>
    </row>
    <row r="744">
      <c r="A744" t="str">
        <f t="shared" si="11"/>
      </c>
    </row>
    <row r="745">
      <c r="A745" t="str">
        <f t="shared" si="11"/>
      </c>
    </row>
    <row r="746">
      <c r="A746" t="str">
        <f t="shared" si="11"/>
      </c>
    </row>
    <row r="747">
      <c r="A747" t="str">
        <f t="shared" si="11"/>
      </c>
    </row>
    <row r="748">
      <c r="A748" t="str">
        <f t="shared" si="11"/>
      </c>
    </row>
    <row r="749">
      <c r="A749" t="str">
        <f t="shared" si="11"/>
      </c>
    </row>
    <row r="750">
      <c r="A750" t="str">
        <f t="shared" si="11"/>
      </c>
    </row>
    <row r="751">
      <c r="A751" t="str">
        <f t="shared" si="11"/>
      </c>
    </row>
    <row r="752">
      <c r="A752" t="str">
        <f t="shared" si="11"/>
      </c>
    </row>
    <row r="753">
      <c r="A753" t="str">
        <f t="shared" si="11"/>
      </c>
    </row>
    <row r="754">
      <c r="A754" t="str">
        <f t="shared" si="11"/>
      </c>
    </row>
    <row r="755">
      <c r="A755" t="str">
        <f t="shared" si="11"/>
      </c>
    </row>
    <row r="756">
      <c r="A756" t="str">
        <f t="shared" si="11"/>
      </c>
    </row>
    <row r="757">
      <c r="A757" t="str">
        <f t="shared" si="11"/>
      </c>
    </row>
    <row r="758">
      <c r="A758" t="str">
        <f t="shared" si="11"/>
      </c>
    </row>
    <row r="759">
      <c r="A759" t="str">
        <f t="shared" si="11"/>
      </c>
    </row>
    <row r="760">
      <c r="A760" t="str">
        <f t="shared" si="11"/>
      </c>
    </row>
    <row r="761">
      <c r="A761" t="str">
        <f t="shared" si="11"/>
      </c>
    </row>
    <row r="762">
      <c r="A762" t="str">
        <f t="shared" si="11"/>
      </c>
    </row>
    <row r="763">
      <c r="A763" t="str">
        <f t="shared" si="11"/>
      </c>
    </row>
    <row r="764">
      <c r="A764" t="str">
        <f t="shared" si="11"/>
      </c>
    </row>
    <row r="765">
      <c r="A765" t="str">
        <f t="shared" si="11"/>
      </c>
    </row>
    <row r="766">
      <c r="A766" t="str">
        <f t="shared" si="11"/>
      </c>
    </row>
    <row r="767">
      <c r="A767" t="str">
        <f t="shared" si="11"/>
      </c>
    </row>
    <row r="768">
      <c r="A768" t="str">
        <f t="shared" si="11"/>
      </c>
    </row>
    <row r="769">
      <c r="A769" t="str">
        <f t="shared" si="11"/>
      </c>
    </row>
    <row r="770">
      <c r="A770" t="str">
        <f t="shared" si="11"/>
      </c>
    </row>
    <row r="771">
      <c r="A771" t="str">
        <f t="shared" ref="A771:A834" si="12">J771&amp;B771</f>
      </c>
    </row>
    <row r="772">
      <c r="A772" t="str">
        <f t="shared" si="12"/>
      </c>
    </row>
    <row r="773">
      <c r="A773" t="str">
        <f t="shared" si="12"/>
      </c>
    </row>
    <row r="774">
      <c r="A774" t="str">
        <f t="shared" si="12"/>
      </c>
    </row>
    <row r="775">
      <c r="A775" t="str">
        <f t="shared" si="12"/>
      </c>
    </row>
    <row r="776">
      <c r="A776" t="str">
        <f t="shared" si="12"/>
      </c>
    </row>
    <row r="777">
      <c r="A777" t="str">
        <f t="shared" si="12"/>
      </c>
    </row>
    <row r="778">
      <c r="A778" t="str">
        <f t="shared" si="12"/>
      </c>
    </row>
    <row r="779">
      <c r="A779" t="str">
        <f t="shared" si="12"/>
      </c>
    </row>
    <row r="780">
      <c r="A780" t="str">
        <f t="shared" si="12"/>
      </c>
    </row>
    <row r="781">
      <c r="A781" t="str">
        <f t="shared" si="12"/>
      </c>
    </row>
    <row r="782">
      <c r="A782" t="str">
        <f t="shared" si="12"/>
      </c>
    </row>
    <row r="783">
      <c r="A783" t="str">
        <f t="shared" si="12"/>
      </c>
    </row>
    <row r="784">
      <c r="A784" t="str">
        <f t="shared" si="12"/>
      </c>
    </row>
    <row r="785">
      <c r="A785" t="str">
        <f t="shared" si="12"/>
      </c>
    </row>
    <row r="786">
      <c r="A786" t="str">
        <f t="shared" si="12"/>
      </c>
    </row>
    <row r="787">
      <c r="A787" t="str">
        <f t="shared" si="12"/>
      </c>
    </row>
    <row r="788">
      <c r="A788" t="str">
        <f t="shared" si="12"/>
      </c>
    </row>
    <row r="789">
      <c r="A789" t="str">
        <f t="shared" si="12"/>
      </c>
    </row>
    <row r="790">
      <c r="A790" t="str">
        <f t="shared" si="12"/>
      </c>
    </row>
    <row r="791">
      <c r="A791" t="str">
        <f t="shared" si="12"/>
      </c>
    </row>
    <row r="792">
      <c r="A792" t="str">
        <f t="shared" si="12"/>
      </c>
    </row>
    <row r="793">
      <c r="A793" t="str">
        <f t="shared" si="12"/>
      </c>
    </row>
    <row r="794">
      <c r="A794" t="str">
        <f t="shared" si="12"/>
      </c>
    </row>
    <row r="795">
      <c r="A795" t="str">
        <f t="shared" si="12"/>
      </c>
    </row>
    <row r="796">
      <c r="A796" t="str">
        <f t="shared" si="12"/>
      </c>
    </row>
    <row r="797">
      <c r="A797" t="str">
        <f t="shared" si="12"/>
      </c>
    </row>
    <row r="798">
      <c r="A798" t="str">
        <f t="shared" si="12"/>
      </c>
    </row>
    <row r="799">
      <c r="A799" t="str">
        <f t="shared" si="12"/>
      </c>
    </row>
    <row r="800">
      <c r="A800" t="str">
        <f t="shared" si="12"/>
      </c>
    </row>
    <row r="801">
      <c r="A801" t="str">
        <f t="shared" si="12"/>
      </c>
    </row>
    <row r="802">
      <c r="A802" t="str">
        <f t="shared" si="12"/>
      </c>
    </row>
    <row r="803">
      <c r="A803" t="str">
        <f t="shared" si="12"/>
      </c>
    </row>
    <row r="804">
      <c r="A804" t="str">
        <f t="shared" si="12"/>
      </c>
    </row>
    <row r="805">
      <c r="A805" t="str">
        <f t="shared" si="12"/>
      </c>
    </row>
    <row r="806">
      <c r="A806" t="str">
        <f t="shared" si="12"/>
      </c>
    </row>
    <row r="807">
      <c r="A807" t="str">
        <f t="shared" si="12"/>
      </c>
    </row>
    <row r="808">
      <c r="A808" t="str">
        <f t="shared" si="12"/>
      </c>
    </row>
    <row r="809">
      <c r="A809" t="str">
        <f t="shared" si="12"/>
      </c>
    </row>
    <row r="810">
      <c r="A810" t="str">
        <f t="shared" si="12"/>
      </c>
    </row>
    <row r="811">
      <c r="A811" t="str">
        <f t="shared" si="12"/>
      </c>
    </row>
    <row r="812">
      <c r="A812" t="str">
        <f t="shared" si="12"/>
      </c>
    </row>
    <row r="813">
      <c r="A813" t="str">
        <f t="shared" si="12"/>
      </c>
    </row>
    <row r="814">
      <c r="A814" t="str">
        <f t="shared" si="12"/>
      </c>
    </row>
    <row r="815">
      <c r="A815" t="str">
        <f t="shared" si="12"/>
      </c>
    </row>
    <row r="816">
      <c r="A816" t="str">
        <f t="shared" si="12"/>
      </c>
    </row>
    <row r="817">
      <c r="A817" t="str">
        <f t="shared" si="12"/>
      </c>
    </row>
    <row r="818">
      <c r="A818" t="str">
        <f t="shared" si="12"/>
      </c>
    </row>
    <row r="819">
      <c r="A819" t="str">
        <f t="shared" si="12"/>
      </c>
    </row>
    <row r="820">
      <c r="A820" t="str">
        <f t="shared" si="12"/>
      </c>
    </row>
    <row r="821">
      <c r="A821" t="str">
        <f t="shared" si="12"/>
      </c>
    </row>
    <row r="822">
      <c r="A822" t="str">
        <f t="shared" si="12"/>
      </c>
    </row>
    <row r="823">
      <c r="A823" t="str">
        <f t="shared" si="12"/>
      </c>
    </row>
    <row r="824">
      <c r="A824" t="str">
        <f t="shared" si="12"/>
      </c>
    </row>
    <row r="825">
      <c r="A825" t="str">
        <f t="shared" si="12"/>
      </c>
    </row>
    <row r="826">
      <c r="A826" t="str">
        <f t="shared" si="12"/>
      </c>
    </row>
    <row r="827">
      <c r="A827" t="str">
        <f t="shared" si="12"/>
      </c>
    </row>
    <row r="828">
      <c r="A828" t="str">
        <f t="shared" si="12"/>
      </c>
    </row>
    <row r="829">
      <c r="A829" t="str">
        <f t="shared" si="12"/>
      </c>
    </row>
    <row r="830">
      <c r="A830" t="str">
        <f t="shared" si="12"/>
      </c>
    </row>
    <row r="831">
      <c r="A831" t="str">
        <f t="shared" si="12"/>
      </c>
    </row>
    <row r="832">
      <c r="A832" t="str">
        <f t="shared" si="12"/>
      </c>
    </row>
    <row r="833">
      <c r="A833" t="str">
        <f t="shared" si="12"/>
      </c>
    </row>
    <row r="834">
      <c r="A834" t="str">
        <f t="shared" si="12"/>
      </c>
    </row>
    <row r="835">
      <c r="A835" t="str">
        <f t="shared" ref="A835:A898" si="13">J835&amp;B835</f>
      </c>
    </row>
    <row r="836">
      <c r="A836" t="str">
        <f t="shared" si="13"/>
      </c>
    </row>
    <row r="837">
      <c r="A837" t="str">
        <f t="shared" si="13"/>
      </c>
    </row>
    <row r="838">
      <c r="A838" t="str">
        <f t="shared" si="13"/>
      </c>
    </row>
    <row r="839">
      <c r="A839" t="str">
        <f t="shared" si="13"/>
      </c>
    </row>
    <row r="840">
      <c r="A840" t="str">
        <f t="shared" si="13"/>
      </c>
    </row>
    <row r="841">
      <c r="A841" t="str">
        <f t="shared" si="13"/>
      </c>
    </row>
    <row r="842">
      <c r="A842" t="str">
        <f t="shared" si="13"/>
      </c>
    </row>
    <row r="843">
      <c r="A843" t="str">
        <f t="shared" si="13"/>
      </c>
    </row>
    <row r="844">
      <c r="A844" t="str">
        <f t="shared" si="13"/>
      </c>
    </row>
    <row r="845">
      <c r="A845" t="str">
        <f t="shared" si="13"/>
      </c>
    </row>
    <row r="846">
      <c r="A846" t="str">
        <f t="shared" si="13"/>
      </c>
    </row>
    <row r="847">
      <c r="A847" t="str">
        <f t="shared" si="13"/>
      </c>
    </row>
    <row r="848">
      <c r="A848" t="str">
        <f t="shared" si="13"/>
      </c>
    </row>
    <row r="849">
      <c r="A849" t="str">
        <f t="shared" si="13"/>
      </c>
    </row>
    <row r="850">
      <c r="A850" t="str">
        <f t="shared" si="13"/>
      </c>
    </row>
    <row r="851">
      <c r="A851" t="str">
        <f t="shared" si="13"/>
      </c>
    </row>
    <row r="852">
      <c r="A852" t="str">
        <f t="shared" si="13"/>
      </c>
    </row>
    <row r="853">
      <c r="A853" t="str">
        <f t="shared" si="13"/>
      </c>
    </row>
    <row r="854">
      <c r="A854" t="str">
        <f t="shared" si="13"/>
      </c>
    </row>
    <row r="855">
      <c r="A855" t="str">
        <f t="shared" si="13"/>
      </c>
    </row>
    <row r="856">
      <c r="A856" t="str">
        <f t="shared" si="13"/>
      </c>
    </row>
    <row r="857">
      <c r="A857" t="str">
        <f t="shared" si="13"/>
      </c>
    </row>
    <row r="858">
      <c r="A858" t="str">
        <f t="shared" si="13"/>
      </c>
    </row>
    <row r="859">
      <c r="A859" t="str">
        <f t="shared" si="13"/>
      </c>
    </row>
    <row r="860">
      <c r="A860" t="str">
        <f t="shared" si="13"/>
      </c>
    </row>
    <row r="861">
      <c r="A861" t="str">
        <f t="shared" si="13"/>
      </c>
    </row>
    <row r="862">
      <c r="A862" t="str">
        <f t="shared" si="13"/>
      </c>
    </row>
    <row r="863">
      <c r="A863" t="str">
        <f t="shared" si="13"/>
      </c>
    </row>
    <row r="864">
      <c r="A864" t="str">
        <f t="shared" si="13"/>
      </c>
    </row>
    <row r="865">
      <c r="A865" t="str">
        <f t="shared" si="13"/>
      </c>
    </row>
    <row r="866">
      <c r="A866" t="str">
        <f t="shared" si="13"/>
      </c>
    </row>
    <row r="867">
      <c r="A867" t="str">
        <f t="shared" si="13"/>
      </c>
    </row>
    <row r="868">
      <c r="A868" t="str">
        <f t="shared" si="13"/>
      </c>
    </row>
    <row r="869">
      <c r="A869" t="str">
        <f t="shared" si="13"/>
      </c>
    </row>
    <row r="870">
      <c r="A870" t="str">
        <f t="shared" si="13"/>
      </c>
    </row>
    <row r="871">
      <c r="A871" t="str">
        <f t="shared" si="13"/>
      </c>
    </row>
    <row r="872">
      <c r="A872" t="str">
        <f t="shared" si="13"/>
      </c>
    </row>
    <row r="873">
      <c r="A873" t="str">
        <f t="shared" si="13"/>
      </c>
    </row>
    <row r="874">
      <c r="A874" t="str">
        <f t="shared" si="13"/>
      </c>
    </row>
    <row r="875">
      <c r="A875" t="str">
        <f t="shared" si="13"/>
      </c>
    </row>
    <row r="876">
      <c r="A876" t="str">
        <f t="shared" si="13"/>
      </c>
    </row>
    <row r="877">
      <c r="A877" t="str">
        <f t="shared" si="13"/>
      </c>
    </row>
    <row r="878">
      <c r="A878" t="str">
        <f t="shared" si="13"/>
      </c>
    </row>
    <row r="879">
      <c r="A879" t="str">
        <f t="shared" si="13"/>
      </c>
    </row>
    <row r="880">
      <c r="A880" t="str">
        <f t="shared" si="13"/>
      </c>
    </row>
    <row r="881">
      <c r="A881" t="str">
        <f t="shared" si="13"/>
      </c>
    </row>
    <row r="882">
      <c r="A882" t="str">
        <f t="shared" si="13"/>
      </c>
    </row>
    <row r="883">
      <c r="A883" t="str">
        <f t="shared" si="13"/>
      </c>
    </row>
    <row r="884">
      <c r="A884" t="str">
        <f t="shared" si="13"/>
      </c>
    </row>
    <row r="885">
      <c r="A885" t="str">
        <f t="shared" si="13"/>
      </c>
    </row>
    <row r="886">
      <c r="A886" t="str">
        <f t="shared" si="13"/>
      </c>
    </row>
    <row r="887">
      <c r="A887" t="str">
        <f t="shared" si="13"/>
      </c>
    </row>
    <row r="888">
      <c r="A888" t="str">
        <f t="shared" si="13"/>
      </c>
    </row>
    <row r="889">
      <c r="A889" t="str">
        <f t="shared" si="13"/>
      </c>
    </row>
    <row r="890">
      <c r="A890" t="str">
        <f t="shared" si="13"/>
      </c>
    </row>
    <row r="891">
      <c r="A891" t="str">
        <f t="shared" si="13"/>
      </c>
    </row>
    <row r="892">
      <c r="A892" t="str">
        <f t="shared" si="13"/>
      </c>
    </row>
    <row r="893">
      <c r="A893" t="str">
        <f t="shared" si="13"/>
      </c>
    </row>
    <row r="894">
      <c r="A894" t="str">
        <f t="shared" si="13"/>
      </c>
    </row>
    <row r="895">
      <c r="A895" t="str">
        <f t="shared" si="13"/>
      </c>
    </row>
    <row r="896">
      <c r="A896" t="str">
        <f t="shared" si="13"/>
      </c>
    </row>
    <row r="897">
      <c r="A897" t="str">
        <f t="shared" si="13"/>
      </c>
    </row>
    <row r="898">
      <c r="A898" t="str">
        <f t="shared" si="13"/>
      </c>
    </row>
    <row r="899">
      <c r="A899" t="str">
        <f t="shared" ref="A899:A962" si="14">J899&amp;B899</f>
      </c>
    </row>
    <row r="900">
      <c r="A900" t="str">
        <f t="shared" si="14"/>
      </c>
    </row>
    <row r="901">
      <c r="A901" t="str">
        <f t="shared" si="14"/>
      </c>
    </row>
    <row r="902">
      <c r="A902" t="str">
        <f t="shared" si="14"/>
      </c>
    </row>
    <row r="903">
      <c r="A903" t="str">
        <f t="shared" si="14"/>
      </c>
    </row>
    <row r="904">
      <c r="A904" t="str">
        <f t="shared" si="14"/>
      </c>
    </row>
    <row r="905">
      <c r="A905" t="str">
        <f t="shared" si="14"/>
      </c>
    </row>
    <row r="906">
      <c r="A906" t="str">
        <f t="shared" si="14"/>
      </c>
    </row>
    <row r="907">
      <c r="A907" t="str">
        <f t="shared" si="14"/>
      </c>
    </row>
    <row r="908">
      <c r="A908" t="str">
        <f t="shared" si="14"/>
      </c>
    </row>
    <row r="909">
      <c r="A909" t="str">
        <f t="shared" si="14"/>
      </c>
    </row>
    <row r="910">
      <c r="A910" t="str">
        <f t="shared" si="14"/>
      </c>
    </row>
    <row r="911">
      <c r="A911" t="str">
        <f t="shared" si="14"/>
      </c>
    </row>
    <row r="912">
      <c r="A912" t="str">
        <f t="shared" si="14"/>
      </c>
    </row>
    <row r="913">
      <c r="A913" t="str">
        <f t="shared" si="14"/>
      </c>
    </row>
    <row r="914">
      <c r="A914" t="str">
        <f t="shared" si="14"/>
      </c>
    </row>
    <row r="915">
      <c r="A915" t="str">
        <f t="shared" si="14"/>
      </c>
    </row>
    <row r="916">
      <c r="A916" t="str">
        <f t="shared" si="14"/>
      </c>
    </row>
    <row r="917">
      <c r="A917" t="str">
        <f t="shared" si="14"/>
      </c>
    </row>
    <row r="918">
      <c r="A918" t="str">
        <f t="shared" si="14"/>
      </c>
    </row>
    <row r="919">
      <c r="A919" t="str">
        <f t="shared" si="14"/>
      </c>
    </row>
    <row r="920">
      <c r="A920" t="str">
        <f t="shared" si="14"/>
      </c>
    </row>
    <row r="921">
      <c r="A921" t="str">
        <f t="shared" si="14"/>
      </c>
    </row>
    <row r="922">
      <c r="A922" t="str">
        <f t="shared" si="14"/>
      </c>
    </row>
    <row r="923">
      <c r="A923" t="str">
        <f t="shared" si="14"/>
      </c>
    </row>
    <row r="924">
      <c r="A924" t="str">
        <f t="shared" si="14"/>
      </c>
    </row>
    <row r="925">
      <c r="A925" t="str">
        <f t="shared" si="14"/>
      </c>
    </row>
    <row r="926">
      <c r="A926" t="str">
        <f t="shared" si="14"/>
      </c>
    </row>
    <row r="927">
      <c r="A927" t="str">
        <f t="shared" si="14"/>
      </c>
    </row>
    <row r="928">
      <c r="A928" t="str">
        <f t="shared" si="14"/>
      </c>
    </row>
    <row r="929">
      <c r="A929" t="str">
        <f t="shared" si="14"/>
      </c>
    </row>
    <row r="930">
      <c r="A930" t="str">
        <f t="shared" si="14"/>
      </c>
    </row>
    <row r="931">
      <c r="A931" t="str">
        <f t="shared" si="14"/>
      </c>
    </row>
    <row r="932">
      <c r="A932" t="str">
        <f t="shared" si="14"/>
      </c>
    </row>
    <row r="933">
      <c r="A933" t="str">
        <f t="shared" si="14"/>
      </c>
    </row>
    <row r="934">
      <c r="A934" t="str">
        <f t="shared" si="14"/>
      </c>
    </row>
    <row r="935">
      <c r="A935" t="str">
        <f t="shared" si="14"/>
      </c>
    </row>
    <row r="936">
      <c r="A936" t="str">
        <f t="shared" si="14"/>
      </c>
    </row>
    <row r="937">
      <c r="A937" t="str">
        <f t="shared" si="14"/>
      </c>
    </row>
    <row r="938">
      <c r="A938" t="str">
        <f t="shared" si="14"/>
      </c>
    </row>
    <row r="939">
      <c r="A939" t="str">
        <f t="shared" si="14"/>
      </c>
    </row>
    <row r="940">
      <c r="A940" t="str">
        <f t="shared" si="14"/>
      </c>
    </row>
    <row r="941">
      <c r="A941" t="str">
        <f t="shared" si="14"/>
      </c>
    </row>
    <row r="942">
      <c r="A942" t="str">
        <f t="shared" si="14"/>
      </c>
    </row>
    <row r="943">
      <c r="A943" t="str">
        <f t="shared" si="14"/>
      </c>
    </row>
    <row r="944">
      <c r="A944" t="str">
        <f t="shared" si="14"/>
      </c>
    </row>
    <row r="945">
      <c r="A945" t="str">
        <f t="shared" si="14"/>
      </c>
    </row>
    <row r="946">
      <c r="A946" t="str">
        <f t="shared" si="14"/>
      </c>
    </row>
    <row r="947">
      <c r="A947" t="str">
        <f t="shared" si="14"/>
      </c>
    </row>
    <row r="948">
      <c r="A948" t="str">
        <f t="shared" si="14"/>
      </c>
    </row>
    <row r="949">
      <c r="A949" t="str">
        <f t="shared" si="14"/>
      </c>
    </row>
    <row r="950">
      <c r="A950" t="str">
        <f t="shared" si="14"/>
      </c>
    </row>
    <row r="951">
      <c r="A951" t="str">
        <f t="shared" si="14"/>
      </c>
    </row>
    <row r="952">
      <c r="A952" t="str">
        <f t="shared" si="14"/>
      </c>
    </row>
    <row r="953">
      <c r="A953" t="str">
        <f t="shared" si="14"/>
      </c>
    </row>
    <row r="954">
      <c r="A954" t="str">
        <f t="shared" si="14"/>
      </c>
    </row>
    <row r="955">
      <c r="A955" t="str">
        <f t="shared" si="14"/>
      </c>
    </row>
    <row r="956">
      <c r="A956" t="str">
        <f t="shared" si="14"/>
      </c>
    </row>
    <row r="957">
      <c r="A957" t="str">
        <f t="shared" si="14"/>
      </c>
    </row>
    <row r="958">
      <c r="A958" t="str">
        <f t="shared" si="14"/>
      </c>
    </row>
    <row r="959">
      <c r="A959" t="str">
        <f t="shared" si="14"/>
      </c>
    </row>
    <row r="960">
      <c r="A960" t="str">
        <f t="shared" si="14"/>
      </c>
    </row>
    <row r="961">
      <c r="A961" t="str">
        <f t="shared" si="14"/>
      </c>
    </row>
    <row r="962">
      <c r="A962" t="str">
        <f t="shared" si="14"/>
      </c>
    </row>
    <row r="963">
      <c r="A963" t="str">
        <f t="shared" ref="A963:A1022" si="15">J963&amp;B963</f>
      </c>
    </row>
    <row r="964">
      <c r="A964" t="str">
        <f t="shared" si="15"/>
      </c>
    </row>
    <row r="965">
      <c r="A965" t="str">
        <f t="shared" si="15"/>
      </c>
    </row>
    <row r="966">
      <c r="A966" t="str">
        <f t="shared" si="15"/>
      </c>
    </row>
    <row r="967">
      <c r="A967" t="str">
        <f t="shared" si="15"/>
      </c>
    </row>
    <row r="968">
      <c r="A968" t="str">
        <f t="shared" si="15"/>
      </c>
    </row>
    <row r="969">
      <c r="A969" t="str">
        <f t="shared" si="15"/>
      </c>
    </row>
    <row r="970">
      <c r="A970" t="str">
        <f t="shared" si="15"/>
      </c>
    </row>
    <row r="971">
      <c r="A971" t="str">
        <f t="shared" si="15"/>
      </c>
    </row>
    <row r="972">
      <c r="A972" t="str">
        <f t="shared" si="15"/>
      </c>
    </row>
    <row r="973">
      <c r="A973" t="str">
        <f t="shared" si="15"/>
      </c>
    </row>
    <row r="974">
      <c r="A974" t="str">
        <f t="shared" si="15"/>
      </c>
    </row>
    <row r="975">
      <c r="A975" t="str">
        <f t="shared" si="15"/>
      </c>
    </row>
    <row r="976">
      <c r="A976" t="str">
        <f t="shared" si="15"/>
      </c>
    </row>
    <row r="977">
      <c r="A977" t="str">
        <f t="shared" si="15"/>
      </c>
    </row>
    <row r="978">
      <c r="A978" t="str">
        <f t="shared" si="15"/>
      </c>
    </row>
    <row r="979">
      <c r="A979" t="str">
        <f t="shared" si="15"/>
      </c>
    </row>
    <row r="980">
      <c r="A980" t="str">
        <f t="shared" si="15"/>
      </c>
    </row>
    <row r="981">
      <c r="A981" t="str">
        <f t="shared" si="15"/>
      </c>
    </row>
    <row r="982">
      <c r="A982" t="str">
        <f t="shared" si="15"/>
      </c>
    </row>
    <row r="983">
      <c r="A983" t="str">
        <f t="shared" si="15"/>
      </c>
    </row>
    <row r="984">
      <c r="A984" t="str">
        <f t="shared" si="15"/>
      </c>
    </row>
    <row r="985">
      <c r="A985" t="str">
        <f t="shared" si="15"/>
      </c>
    </row>
    <row r="986">
      <c r="A986" t="str">
        <f t="shared" si="15"/>
      </c>
    </row>
    <row r="987">
      <c r="A987" t="str">
        <f t="shared" si="15"/>
      </c>
    </row>
    <row r="988">
      <c r="A988" t="str">
        <f t="shared" si="15"/>
      </c>
    </row>
    <row r="989">
      <c r="A989" t="str">
        <f t="shared" si="15"/>
      </c>
    </row>
    <row r="990">
      <c r="A990" t="str">
        <f t="shared" si="15"/>
      </c>
    </row>
    <row r="991">
      <c r="A991" t="str">
        <f t="shared" si="15"/>
      </c>
    </row>
    <row r="992">
      <c r="A992" t="str">
        <f t="shared" si="15"/>
      </c>
    </row>
    <row r="993">
      <c r="A993" t="str">
        <f t="shared" si="15"/>
      </c>
    </row>
    <row r="994">
      <c r="A994" t="str">
        <f t="shared" si="15"/>
      </c>
    </row>
    <row r="995">
      <c r="A995" t="str">
        <f t="shared" si="15"/>
      </c>
    </row>
    <row r="996">
      <c r="A996" t="str">
        <f t="shared" si="15"/>
      </c>
    </row>
    <row r="997">
      <c r="A997" t="str">
        <f t="shared" si="15"/>
      </c>
    </row>
    <row r="998">
      <c r="A998" t="str">
        <f t="shared" si="15"/>
      </c>
    </row>
    <row r="999">
      <c r="A999" t="str">
        <f t="shared" si="15"/>
      </c>
    </row>
    <row r="1000">
      <c r="A1000" t="str">
        <f t="shared" si="15"/>
      </c>
    </row>
    <row r="1001">
      <c r="A1001" t="str">
        <f t="shared" si="15"/>
      </c>
    </row>
    <row r="1002">
      <c r="A1002" t="str">
        <f t="shared" si="15"/>
      </c>
    </row>
    <row r="1003">
      <c r="A1003" t="str">
        <f t="shared" si="15"/>
      </c>
    </row>
    <row r="1004">
      <c r="A1004" t="str">
        <f t="shared" si="15"/>
      </c>
    </row>
    <row r="1005">
      <c r="A1005" t="str">
        <f t="shared" si="15"/>
      </c>
    </row>
    <row r="1006">
      <c r="A1006" t="str">
        <f t="shared" si="15"/>
      </c>
    </row>
    <row r="1007">
      <c r="A1007" t="str">
        <f t="shared" si="15"/>
      </c>
    </row>
    <row r="1008">
      <c r="A1008" t="str">
        <f t="shared" si="15"/>
      </c>
    </row>
    <row r="1009">
      <c r="A1009" t="str">
        <f t="shared" si="15"/>
      </c>
    </row>
    <row r="1010">
      <c r="A1010" t="str">
        <f t="shared" si="15"/>
      </c>
    </row>
    <row r="1011">
      <c r="A1011" t="str">
        <f t="shared" si="15"/>
      </c>
    </row>
    <row r="1012">
      <c r="A1012" t="str">
        <f t="shared" si="15"/>
      </c>
    </row>
    <row r="1013">
      <c r="A1013" t="str">
        <f t="shared" si="15"/>
      </c>
    </row>
    <row r="1014">
      <c r="A1014" t="str">
        <f t="shared" si="15"/>
      </c>
    </row>
    <row r="1015">
      <c r="A1015" t="str">
        <f t="shared" si="15"/>
      </c>
    </row>
    <row r="1016">
      <c r="A1016" t="str">
        <f t="shared" si="15"/>
      </c>
    </row>
    <row r="1017">
      <c r="A1017" t="str">
        <f t="shared" si="15"/>
      </c>
    </row>
    <row r="1018">
      <c r="A1018" t="str">
        <f t="shared" si="15"/>
      </c>
    </row>
    <row r="1019">
      <c r="A1019" t="str">
        <f t="shared" si="15"/>
      </c>
    </row>
    <row r="1020">
      <c r="A1020" t="str">
        <f t="shared" si="15"/>
      </c>
    </row>
    <row r="1021">
      <c r="A1021" t="str">
        <f t="shared" si="15"/>
      </c>
    </row>
    <row r="1022">
      <c r="A1022" t="str">
        <f t="shared" si="15"/>
      </c>
    </row>
  </sheetData>
  <autoFilter ref="A1:S1022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4"/>
  </sheetPr>
  <dimension ref="A1"/>
  <sheetViews>
    <sheetView workbookViewId="0">
      <selection activeCell="A34" sqref="A34:IV34"/>
    </sheetView>
  </sheetViews>
  <sheetFormatPr defaultRowHeight="15.0"/>
  <sheetData>
    <row r="1">
      <c r="A1" s="49" t="s">
        <v>24</v>
      </c>
      <c r="B1" s="49" t="s">
        <v>30</v>
      </c>
    </row>
    <row r="2">
      <c r="A2" s="49" t="s">
        <v>18</v>
      </c>
      <c r="B2" s="49" t="s">
        <v>31</v>
      </c>
      <c r="F2" s="48"/>
    </row>
    <row r="3">
      <c r="A3" s="49" t="s">
        <v>109</v>
      </c>
      <c r="B3" s="49" t="s">
        <v>111</v>
      </c>
      <c r="G3" s="49"/>
    </row>
    <row r="4">
      <c r="A4" s="49" t="s">
        <v>20</v>
      </c>
      <c r="B4" s="49" t="s">
        <v>32</v>
      </c>
      <c r="G4" s="49"/>
    </row>
    <row r="5">
      <c r="A5" s="50" t="s">
        <v>14</v>
      </c>
      <c r="B5" s="49" t="s">
        <v>33</v>
      </c>
      <c r="G5" s="49"/>
    </row>
    <row r="6">
      <c r="A6" s="49" t="s">
        <v>4</v>
      </c>
      <c r="B6" s="49" t="s">
        <v>34</v>
      </c>
      <c r="G6" s="49"/>
    </row>
    <row r="7">
      <c r="A7" s="49" t="s">
        <v>12</v>
      </c>
      <c r="B7" s="49" t="s">
        <v>35</v>
      </c>
      <c r="G7" s="49"/>
    </row>
    <row r="8">
      <c r="A8" s="49" t="s">
        <v>19</v>
      </c>
      <c r="B8" s="49" t="s">
        <v>36</v>
      </c>
      <c r="G8" s="49"/>
    </row>
    <row r="9">
      <c r="A9" s="49" t="s">
        <v>71</v>
      </c>
      <c r="B9" s="49" t="s">
        <v>37</v>
      </c>
      <c r="G9" s="49"/>
    </row>
    <row r="10">
      <c r="A10" s="49" t="s">
        <v>0</v>
      </c>
      <c r="B10" s="49" t="s">
        <v>1</v>
      </c>
      <c r="G10" s="49"/>
    </row>
    <row r="11">
      <c r="A11" s="49" t="s">
        <v>110</v>
      </c>
      <c r="B11" s="49" t="s">
        <v>112</v>
      </c>
      <c r="G11" s="49"/>
    </row>
    <row r="12">
      <c r="A12" s="49" t="s">
        <v>29</v>
      </c>
      <c r="B12" s="49" t="s">
        <v>38</v>
      </c>
      <c r="F12" s="48"/>
      <c r="G12" s="49"/>
    </row>
    <row r="13">
      <c r="A13" s="49" t="s">
        <v>10</v>
      </c>
      <c r="B13" s="49" t="s">
        <v>72</v>
      </c>
      <c r="G13" s="49"/>
    </row>
    <row r="14">
      <c r="A14" s="49" t="s">
        <v>8</v>
      </c>
      <c r="B14" s="49" t="s">
        <v>39</v>
      </c>
      <c r="F14" s="48"/>
      <c r="G14" s="49"/>
    </row>
    <row r="15">
      <c r="A15" s="49" t="s">
        <v>6</v>
      </c>
      <c r="B15" s="49" t="s">
        <v>40</v>
      </c>
      <c r="G15" s="49"/>
    </row>
    <row r="16">
      <c r="A16" s="49" t="s">
        <v>5</v>
      </c>
      <c r="B16" s="49" t="s">
        <v>41</v>
      </c>
      <c r="G16" s="49"/>
    </row>
    <row r="17">
      <c r="A17" s="49" t="s">
        <v>25</v>
      </c>
      <c r="B17" s="49" t="s">
        <v>42</v>
      </c>
      <c r="G17" s="49"/>
    </row>
    <row r="18">
      <c r="A18" s="49" t="s">
        <v>26</v>
      </c>
      <c r="B18" s="49" t="s">
        <v>43</v>
      </c>
      <c r="G18" s="49"/>
    </row>
    <row r="19">
      <c r="A19" s="49" t="s">
        <v>11</v>
      </c>
      <c r="B19" s="49" t="s">
        <v>65</v>
      </c>
      <c r="G19" s="49"/>
    </row>
    <row r="20">
      <c r="A20" s="49" t="s">
        <v>116</v>
      </c>
      <c r="B20" s="49" t="s">
        <v>114</v>
      </c>
      <c r="G20" s="49"/>
    </row>
    <row r="21">
      <c r="A21" s="49" t="s">
        <v>13</v>
      </c>
      <c r="B21" s="49" t="s">
        <v>44</v>
      </c>
      <c r="G21" s="49"/>
    </row>
    <row r="22">
      <c r="A22" s="49" t="s">
        <v>7</v>
      </c>
      <c r="B22" s="49" t="s">
        <v>45</v>
      </c>
      <c r="G22" s="49"/>
    </row>
    <row r="23">
      <c r="A23" s="49" t="s">
        <v>23</v>
      </c>
      <c r="B23" s="49" t="s">
        <v>46</v>
      </c>
      <c r="G23" s="49"/>
    </row>
    <row r="24">
      <c r="A24" s="49" t="s">
        <v>22</v>
      </c>
      <c r="B24" s="49" t="s">
        <v>47</v>
      </c>
      <c r="G24" s="49"/>
    </row>
    <row r="25">
      <c r="A25" s="49" t="s">
        <v>27</v>
      </c>
      <c r="B25" s="49" t="s">
        <v>48</v>
      </c>
      <c r="G25" s="49"/>
    </row>
    <row r="26">
      <c r="A26" s="49" t="s">
        <v>3</v>
      </c>
      <c r="B26" s="49" t="s">
        <v>49</v>
      </c>
      <c r="G26" s="49"/>
    </row>
    <row r="27">
      <c r="A27" s="49" t="s">
        <v>2</v>
      </c>
      <c r="B27" s="49" t="s">
        <v>50</v>
      </c>
      <c r="G27" s="49"/>
    </row>
    <row r="28">
      <c r="A28" s="49" t="s">
        <v>16</v>
      </c>
      <c r="B28" s="49" t="s">
        <v>68</v>
      </c>
      <c r="G28" s="49"/>
    </row>
    <row r="29">
      <c r="A29" s="49" t="s">
        <v>15</v>
      </c>
      <c r="B29" s="49" t="s">
        <v>69</v>
      </c>
      <c r="G29" s="49"/>
    </row>
    <row r="30">
      <c r="A30" s="49" t="s">
        <v>17</v>
      </c>
      <c r="B30" s="49" t="s">
        <v>70</v>
      </c>
      <c r="G30" s="49"/>
    </row>
    <row r="31">
      <c r="A31" s="49" t="s">
        <v>9</v>
      </c>
      <c r="B31" s="49" t="s">
        <v>115</v>
      </c>
      <c r="G31" s="49"/>
    </row>
    <row r="32">
      <c r="A32" s="49" t="s">
        <v>21</v>
      </c>
      <c r="B32" s="49" t="s">
        <v>51</v>
      </c>
      <c r="F32" s="48"/>
      <c r="G32" s="49"/>
      <c r="H32" s="49"/>
    </row>
    <row r="33">
      <c r="A33" s="49" t="s">
        <v>28</v>
      </c>
      <c r="B33" s="49" t="s">
        <v>52</v>
      </c>
      <c r="G33" s="49"/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6"/>
  </sheetPr>
  <dimension ref="A1"/>
  <sheetViews>
    <sheetView workbookViewId="0">
      <selection activeCell="A34" sqref="A34:IV34"/>
    </sheetView>
  </sheetViews>
  <sheetFormatPr defaultRowHeight="15.0"/>
  <cols>
    <col min="1" max="1" width="30.28515625" hidden="0" customWidth="1"/>
    <col min="2" max="2" width="12.42578125" hidden="0" customWidth="1"/>
  </cols>
  <sheetData>
    <row r="1">
      <c r="A1" t="n">
        <f>funnel_data!V2</f>
        <v>0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Robyn Munro</cp:lastModifiedBy>
  <cp:lastPrinted>2016-05-25T15:13:04Z</cp:lastPrinted>
  <dcterms:created xsi:type="dcterms:W3CDTF">2015-10-19T09:17:28Z</dcterms:created>
  <dcterms:modified xsi:type="dcterms:W3CDTF">2019-07-29T16:44:07Z</dcterms:modified>
</cp:coreProperties>
</file>