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82109\Desktop\3. ChatGPT최적화\4. 네크워크최적화\창고면적산정\"/>
    </mc:Choice>
  </mc:AlternateContent>
  <xr:revisionPtr revIDLastSave="0" documentId="13_ncr:1_{8A58801F-004F-4726-BD0C-509FE4A24B4C}" xr6:coauthVersionLast="47" xr6:coauthVersionMax="47" xr10:uidLastSave="{00000000-0000-0000-0000-000000000000}"/>
  <bookViews>
    <workbookView xWindow="81480" yWindow="4050" windowWidth="29040" windowHeight="15720" activeTab="1" xr2:uid="{00000000-000D-0000-FFFF-FFFF00000000}"/>
  </bookViews>
  <sheets>
    <sheet name="면적 산정" sheetId="3" r:id="rId1"/>
    <sheet name="면적산정 파라미터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F5" i="3"/>
  <c r="F3" i="3"/>
  <c r="F4" i="3"/>
  <c r="F2" i="3"/>
  <c r="B4" i="4"/>
  <c r="C3" i="3" s="1"/>
  <c r="D3" i="3" s="1"/>
  <c r="E3" i="3" s="1"/>
  <c r="G3" i="3" l="1"/>
  <c r="H3" i="3" s="1"/>
  <c r="C2" i="3"/>
  <c r="C4" i="3"/>
  <c r="D4" i="3" s="1"/>
  <c r="E4" i="3" s="1"/>
  <c r="G4" i="3" s="1"/>
  <c r="H4" i="3" s="1"/>
  <c r="C5" i="3" l="1"/>
  <c r="D2" i="3"/>
  <c r="E2" i="3" l="1"/>
  <c r="D5" i="3"/>
  <c r="E5" i="3" s="1"/>
  <c r="G2" i="3" l="1"/>
  <c r="G5" i="3" s="1"/>
  <c r="H2" i="3"/>
  <c r="H5" i="3" s="1"/>
</calcChain>
</file>

<file path=xl/sharedStrings.xml><?xml version="1.0" encoding="utf-8"?>
<sst xmlns="http://schemas.openxmlformats.org/spreadsheetml/2006/main" count="21" uniqueCount="21">
  <si>
    <t>항목</t>
  </si>
  <si>
    <t>값</t>
  </si>
  <si>
    <t>입출고 일수(월간)</t>
  </si>
  <si>
    <t>Warehouse</t>
  </si>
  <si>
    <t>Los AngelesCA</t>
  </si>
  <si>
    <t>HoustonTX</t>
  </si>
  <si>
    <t>ColumbusOH</t>
  </si>
  <si>
    <t>기타 공간 비율</t>
    <phoneticPr fontId="3" type="noConversion"/>
  </si>
  <si>
    <t>창고 개수</t>
    <phoneticPr fontId="3" type="noConversion"/>
  </si>
  <si>
    <t>Pallet당 적재 Box 수 (개/PLT)</t>
    <phoneticPr fontId="3" type="noConversion"/>
  </si>
  <si>
    <t>판매목표량(Box)</t>
    <phoneticPr fontId="3" type="noConversion"/>
  </si>
  <si>
    <t>(보정) 연 평균 재고(Box)</t>
    <phoneticPr fontId="3" type="noConversion"/>
  </si>
  <si>
    <t>(보정) 연 평균 재고(Pallet)</t>
    <phoneticPr fontId="3" type="noConversion"/>
  </si>
  <si>
    <r>
      <t>보관 면적(m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</si>
  <si>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r>
      <t>입출고장 면적(m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</si>
  <si>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r>
      <t>총 면적(m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</si>
  <si>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r>
      <t>기타 공간 면적(m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)</t>
    </r>
    <phoneticPr fontId="3" type="noConversion"/>
  </si>
  <si>
    <r>
      <t>입출고 원단위(m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/Pallet)</t>
    </r>
    <phoneticPr fontId="3" type="noConversion"/>
  </si>
  <si>
    <r>
      <t>보관 원단위(m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scheme val="minor"/>
      </rPr>
      <t>/Pallet)</t>
    </r>
    <phoneticPr fontId="3" type="noConversion"/>
  </si>
  <si>
    <t>평균 재고 회전율(연)</t>
    <phoneticPr fontId="3" type="noConversion"/>
  </si>
  <si>
    <t>재고증가비율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</si>
</sst>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_-* #,##0.0_-;\-* #,##0.0_-;_-* &quot;-&quot;_-;_-@_-"/>
    <numFmt numFmtId="177" formatCode="_-* #,##0.00_-;\-* #,##0.00_-;_-* &quot;-&quot;_-;_-@_-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/>
    <xf numFmtId="176" fontId="0" fillId="0" borderId="1" xfId="1" applyNumberFormat="1" applyFont="1" applyBorder="1" applyAlignment="1"/>
    <xf numFmtId="177" fontId="0" fillId="2" borderId="1" xfId="1" applyNumberFormat="1" applyFont="1" applyFill="1" applyBorder="1" applyAlignment="1">
      <alignment horizontal="center" vertical="center"/>
    </xf>
    <xf numFmtId="177" fontId="0" fillId="0" borderId="1" xfId="1" applyNumberFormat="1" applyFont="1" applyBorder="1" applyAlignment="1"/>
    <xf numFmtId="177" fontId="0" fillId="0" borderId="0" xfId="1" applyNumberFormat="1" applyFont="1" applyAlignment="1"/>
    <xf numFmtId="177" fontId="0" fillId="3" borderId="1" xfId="1" applyNumberFormat="1" applyFont="1" applyFill="1" applyBorder="1" applyAlignment="1"/>
    <xf numFmtId="0" fontId="1" fillId="0" borderId="0" xfId="2">
      <alignment vertical="center"/>
    </xf>
    <xf numFmtId="0" fontId="0" fillId="4" borderId="1" xfId="0" applyFill="1" applyBorder="1"/>
    <xf numFmtId="41" fontId="1" fillId="0" borderId="1" xfId="1" applyFont="1" applyBorder="1">
      <alignment vertical="center"/>
    </xf>
    <xf numFmtId="41" fontId="1" fillId="0" borderId="1" xfId="1" applyFont="1" applyBorder="1" applyAlignment="1"/>
    <xf numFmtId="0" fontId="1" fillId="4" borderId="1" xfId="2" applyFill="1" applyBorder="1">
      <alignment vertical="center"/>
    </xf>
    <xf numFmtId="41" fontId="1" fillId="3" borderId="1" xfId="1" applyFont="1" applyFill="1" applyBorder="1">
      <alignment vertical="center"/>
    </xf>
    <xf numFmtId="41" fontId="1" fillId="6" borderId="1" xfId="1" applyFont="1" applyFill="1" applyBorder="1">
      <alignment vertical="center"/>
    </xf>
    <xf numFmtId="41" fontId="1" fillId="6" borderId="1" xfId="2" applyNumberFormat="1" applyFill="1" applyBorder="1">
      <alignment vertical="center"/>
    </xf>
    <xf numFmtId="0" fontId="1" fillId="4" borderId="1" xfId="2" applyFill="1" applyBorder="1" applyAlignment="1"/>
    <xf numFmtId="41" fontId="4" fillId="0" borderId="1" xfId="2" applyNumberFormat="1" applyFont="1" applyBorder="1">
      <alignment vertical="center"/>
    </xf>
    <xf numFmtId="41" fontId="4" fillId="6" borderId="1" xfId="2" applyNumberFormat="1" applyFont="1" applyFill="1" applyBorder="1">
      <alignment vertical="center"/>
    </xf>
    <xf numFmtId="0" fontId="5" fillId="5" borderId="1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E4395385-80B4-4F69-B9B7-D0FA471DB9AE}"/>
  </cellStyles>
  <dxfs count="0"/>
  <tableStyles count="1" defaultTableStyle="TableStyleMedium9" defaultPivotStyle="PivotStyleLight16">
    <tableStyle name="Invisible" pivot="0" table="0" count="0" xr9:uid="{284AB16E-CABC-494C-BA9D-2CEF5B07EA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BC0A-E9DF-4768-AC1D-FAEFE07A2B42}">
  <dimension ref="A1:H5"/>
  <sheetViews>
    <sheetView topLeftCell="B1" zoomScale="190" zoomScaleNormal="190" workbookViewId="0">
      <selection activeCell="C10" sqref="C10"/>
    </sheetView>
  </sheetViews>
  <sheetFormatPr defaultRowHeight="16.899999999999999"/>
  <cols>
    <col min="1" max="1" width="13.8125" style="8" bestFit="1" customWidth="1"/>
    <col min="2" max="2" width="15.4375" style="8" bestFit="1" customWidth="1"/>
    <col min="3" max="4" width="22.8125" style="8" customWidth="1"/>
    <col min="5" max="5" width="12.8125" style="8" customWidth="1"/>
    <col min="6" max="6" width="17.0625" style="8" customWidth="1"/>
    <col min="7" max="7" width="17.1875" style="8" customWidth="1"/>
    <col min="8" max="8" width="11.1875" style="8" customWidth="1"/>
    <col min="9" max="16384" width="9" style="8"/>
  </cols>
  <sheetData>
    <row r="1" spans="1:8" ht="17.25">
      <c r="A1" s="19" t="s">
        <v>3</v>
      </c>
      <c r="B1" s="19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20" t="s">
        <v>16</v>
      </c>
      <c r="H1" s="20" t="s">
        <v>15</v>
      </c>
    </row>
    <row r="2" spans="1:8">
      <c r="A2" s="16" t="s">
        <v>4</v>
      </c>
      <c r="B2" s="11">
        <v>3100623</v>
      </c>
      <c r="C2" s="10">
        <f>ROUND((B2/'면적산정 파라미터'!$B$2)*'면적산정 파라미터'!$B$4,0)</f>
        <v>447536</v>
      </c>
      <c r="D2" s="10">
        <f>ROUND(C2/'면적산정 파라미터'!$B$5,0)</f>
        <v>11188</v>
      </c>
      <c r="E2" s="13">
        <f>D2*'면적산정 파라미터'!$B$7</f>
        <v>13425.6</v>
      </c>
      <c r="F2" s="13">
        <f>B2/'면적산정 파라미터'!$B$5/('면적산정 파라미터'!$B$6*12)*'면적산정 파라미터'!$B$8</f>
        <v>1071.7115482954546</v>
      </c>
      <c r="G2" s="13">
        <f>(E2+F2)*'면적산정 파라미터'!$B$9</f>
        <v>2899.4623096590913</v>
      </c>
      <c r="H2" s="17">
        <f>SUM(E2:G2)</f>
        <v>17396.773857954548</v>
      </c>
    </row>
    <row r="3" spans="1:8">
      <c r="A3" s="16" t="s">
        <v>5</v>
      </c>
      <c r="B3" s="11">
        <v>2407766</v>
      </c>
      <c r="C3" s="10">
        <f>ROUND((B3/'면적산정 파라미터'!$B$2)*'면적산정 파라미터'!$B$4,0)</f>
        <v>347531</v>
      </c>
      <c r="D3" s="10">
        <f>ROUND(C3/'면적산정 파라미터'!$B$5,0)</f>
        <v>8688</v>
      </c>
      <c r="E3" s="13">
        <f>D3*'면적산정 파라미터'!$B$7</f>
        <v>10425.6</v>
      </c>
      <c r="F3" s="13">
        <f>B3/'면적산정 파라미터'!$B$5/('면적산정 파라미터'!$B$6*12)*'면적산정 파라미터'!$B$8</f>
        <v>832.22972537878786</v>
      </c>
      <c r="G3" s="13">
        <f>(E3+F3)*'면적산정 파라미터'!$B$9</f>
        <v>2251.5659450757576</v>
      </c>
      <c r="H3" s="17">
        <f t="shared" ref="H3:H4" si="0">SUM(E3:G3)</f>
        <v>13509.395670454545</v>
      </c>
    </row>
    <row r="4" spans="1:8">
      <c r="A4" s="16" t="s">
        <v>6</v>
      </c>
      <c r="B4" s="11">
        <v>3228414</v>
      </c>
      <c r="C4" s="10">
        <f>ROUND((B4/'면적산정 파라미터'!$B$2)*'면적산정 파라미터'!$B$4,0)</f>
        <v>465981</v>
      </c>
      <c r="D4" s="10">
        <f>ROUND(C4/'면적산정 파라미터'!$B$5,0)</f>
        <v>11650</v>
      </c>
      <c r="E4" s="13">
        <f>D4*'면적산정 파라미터'!$B$7</f>
        <v>13980</v>
      </c>
      <c r="F4" s="13">
        <f>B4/'면적산정 파라미터'!$B$5/('면적산정 파라미터'!$B$6*12)*'면적산정 파라미터'!$B$8</f>
        <v>1115.8817329545454</v>
      </c>
      <c r="G4" s="13">
        <f>(E4+F4)*'면적산정 파라미터'!$B$9</f>
        <v>3019.1763465909094</v>
      </c>
      <c r="H4" s="17">
        <f t="shared" si="0"/>
        <v>18115.058079545455</v>
      </c>
    </row>
    <row r="5" spans="1:8">
      <c r="A5" s="12"/>
      <c r="B5" s="14">
        <f t="shared" ref="B5:H5" si="1">SUM(B2:B4)</f>
        <v>8736803</v>
      </c>
      <c r="C5" s="15">
        <f t="shared" si="1"/>
        <v>1261048</v>
      </c>
      <c r="D5" s="15">
        <f t="shared" si="1"/>
        <v>31526</v>
      </c>
      <c r="E5" s="13">
        <f>D5*'면적산정 파라미터'!$B$7</f>
        <v>37831.199999999997</v>
      </c>
      <c r="F5" s="15">
        <f t="shared" si="1"/>
        <v>3019.8230066287879</v>
      </c>
      <c r="G5" s="15">
        <f t="shared" si="1"/>
        <v>8170.2046013257586</v>
      </c>
      <c r="H5" s="18">
        <f t="shared" si="1"/>
        <v>49021.227607954548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D5F0-7934-42A7-960B-B3216253EF5A}">
  <dimension ref="A1:B9"/>
  <sheetViews>
    <sheetView tabSelected="1" zoomScale="130" zoomScaleNormal="130" workbookViewId="0">
      <selection activeCell="D15" sqref="D15"/>
    </sheetView>
  </sheetViews>
  <sheetFormatPr defaultRowHeight="16.899999999999999"/>
  <cols>
    <col min="1" max="1" width="31" customWidth="1"/>
    <col min="2" max="2" width="9.5625" style="6" customWidth="1"/>
  </cols>
  <sheetData>
    <row r="1" spans="1:2">
      <c r="A1" s="1" t="s">
        <v>0</v>
      </c>
      <c r="B1" s="4" t="s">
        <v>1</v>
      </c>
    </row>
    <row r="2" spans="1:2">
      <c r="A2" s="9" t="s">
        <v>19</v>
      </c>
      <c r="B2" s="2">
        <v>12</v>
      </c>
    </row>
    <row r="3" spans="1:2">
      <c r="A3" s="9" t="s">
        <v>8</v>
      </c>
      <c r="B3" s="2">
        <v>3</v>
      </c>
    </row>
    <row r="4" spans="1:2">
      <c r="A4" s="9" t="s">
        <v>20</v>
      </c>
      <c r="B4" s="3">
        <f>SQRT(B3)</f>
        <v>1.7320508075688772</v>
      </c>
    </row>
    <row r="5" spans="1:2">
      <c r="A5" s="9" t="s">
        <v>9</v>
      </c>
      <c r="B5" s="2">
        <v>40</v>
      </c>
    </row>
    <row r="6" spans="1:2">
      <c r="A6" s="9" t="s">
        <v>2</v>
      </c>
      <c r="B6" s="2">
        <v>22</v>
      </c>
    </row>
    <row r="7" spans="1:2" ht="17.25">
      <c r="A7" s="9" t="s">
        <v>18</v>
      </c>
      <c r="B7" s="7">
        <v>1.2</v>
      </c>
    </row>
    <row r="8" spans="1:2" ht="17.25">
      <c r="A8" s="9" t="s">
        <v>17</v>
      </c>
      <c r="B8" s="7">
        <v>3.65</v>
      </c>
    </row>
    <row r="9" spans="1:2">
      <c r="A9" s="9" t="s">
        <v>7</v>
      </c>
      <c r="B9" s="5">
        <v>0.2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면적 산정</vt:lpstr>
      <vt:lpstr>면적산정 파라미터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JENNY LIM</cp:lastModifiedBy>
  <dcterms:created xsi:type="dcterms:W3CDTF">2025-05-27T14:37:07Z</dcterms:created>
  <dcterms:modified xsi:type="dcterms:W3CDTF">2025-05-29T03:00:46Z</dcterms:modified>
</cp:coreProperties>
</file>